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Dropbox\CD38\CD38TT-CSD-Championnat\Saison 26-27\02 - Diffusion des poules\"/>
    </mc:Choice>
  </mc:AlternateContent>
  <xr:revisionPtr revIDLastSave="0" documentId="13_ncr:1_{B7CB38F7-2872-4823-BE3E-06E40D2F1D0A}" xr6:coauthVersionLast="47" xr6:coauthVersionMax="47" xr10:uidLastSave="{00000000-0000-0000-0000-000000000000}"/>
  <bookViews>
    <workbookView xWindow="-120" yWindow="-120" windowWidth="38640" windowHeight="21120" xr2:uid="{6F4D3816-A6C9-4117-A385-332C5A81EE5D}"/>
  </bookViews>
  <sheets>
    <sheet name="Feuil1" sheetId="1" r:id="rId1"/>
  </sheets>
  <externalReferences>
    <externalReference r:id="rId2"/>
  </externalReferences>
  <definedNames>
    <definedName name="Poules">'[1]11-Diffusion'!$H$2:$H$36</definedName>
    <definedName name="PoulesD4">'[1]11-Diffusion'!$H$24:$H$36</definedName>
    <definedName name="PoulesPRàD3">Feuil1!$F$1:$F$36</definedName>
    <definedName name="PoulesPRD3">Feuil1!$F$1:$F$36</definedName>
    <definedName name="_xlnm.Print_Area" localSheetId="0">Feuil1!$H$1:$K$65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6" i="1" l="1"/>
  <c r="H47" i="1"/>
  <c r="H38" i="1"/>
  <c r="H32" i="1"/>
  <c r="H29" i="1"/>
  <c r="H20" i="1"/>
  <c r="H11" i="1"/>
  <c r="H2" i="1"/>
  <c r="H64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J57" i="1" s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H24" i="1" s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E1" i="1"/>
  <c r="J32" i="1" l="1"/>
  <c r="H7" i="1"/>
  <c r="H40" i="1"/>
  <c r="H41" i="1"/>
  <c r="J7" i="1"/>
  <c r="H15" i="1"/>
  <c r="J48" i="1"/>
  <c r="H49" i="1"/>
  <c r="H16" i="1"/>
  <c r="J23" i="1"/>
  <c r="H57" i="1"/>
  <c r="H8" i="1"/>
  <c r="J16" i="1"/>
  <c r="H25" i="1"/>
  <c r="H33" i="1"/>
  <c r="J41" i="1"/>
  <c r="H50" i="1"/>
  <c r="H58" i="1"/>
  <c r="H9" i="1"/>
  <c r="H17" i="1"/>
  <c r="J25" i="1"/>
  <c r="H34" i="1"/>
  <c r="H42" i="1"/>
  <c r="J50" i="1"/>
  <c r="H59" i="1"/>
  <c r="J34" i="1"/>
  <c r="H10" i="1"/>
  <c r="J18" i="1"/>
  <c r="H27" i="1"/>
  <c r="H35" i="1"/>
  <c r="J43" i="1"/>
  <c r="H52" i="1"/>
  <c r="H60" i="1"/>
  <c r="H26" i="1"/>
  <c r="H3" i="1"/>
  <c r="H19" i="1"/>
  <c r="J27" i="1"/>
  <c r="H36" i="1"/>
  <c r="H44" i="1"/>
  <c r="J52" i="1"/>
  <c r="H61" i="1"/>
  <c r="H18" i="1"/>
  <c r="J3" i="1"/>
  <c r="H12" i="1"/>
  <c r="H28" i="1"/>
  <c r="J36" i="1"/>
  <c r="H45" i="1"/>
  <c r="H53" i="1"/>
  <c r="J61" i="1"/>
  <c r="J9" i="1"/>
  <c r="H4" i="1"/>
  <c r="J12" i="1"/>
  <c r="H21" i="1"/>
  <c r="H37" i="1"/>
  <c r="J45" i="1"/>
  <c r="H54" i="1"/>
  <c r="H62" i="1"/>
  <c r="H43" i="1"/>
  <c r="H13" i="1"/>
  <c r="J21" i="1"/>
  <c r="H30" i="1"/>
  <c r="H46" i="1"/>
  <c r="J54" i="1"/>
  <c r="H63" i="1"/>
  <c r="H51" i="1"/>
  <c r="H5" i="1"/>
  <c r="J5" i="1"/>
  <c r="H14" i="1"/>
  <c r="H22" i="1"/>
  <c r="J30" i="1"/>
  <c r="H39" i="1"/>
  <c r="H55" i="1"/>
  <c r="J63" i="1"/>
  <c r="J59" i="1"/>
  <c r="H6" i="1"/>
  <c r="J14" i="1"/>
  <c r="H23" i="1"/>
  <c r="H31" i="1"/>
  <c r="J39" i="1"/>
  <c r="H48" i="1"/>
</calcChain>
</file>

<file path=xl/sharedStrings.xml><?xml version="1.0" encoding="utf-8"?>
<sst xmlns="http://schemas.openxmlformats.org/spreadsheetml/2006/main" count="629" uniqueCount="311">
  <si>
    <t>DEPARTEMENTAL - PR -  MESSIEURS</t>
  </si>
  <si>
    <t>Poules</t>
  </si>
  <si>
    <t>PR - Poule 1</t>
  </si>
  <si>
    <t>D4- Poule 1</t>
  </si>
  <si>
    <t>Poule 1</t>
  </si>
  <si>
    <t>Journée n°1 :</t>
  </si>
  <si>
    <t>Journée n°3</t>
  </si>
  <si>
    <t>Équipe</t>
  </si>
  <si>
    <t>N° association</t>
  </si>
  <si>
    <t>PR - Poule 2</t>
  </si>
  <si>
    <t>1 reçoit 8</t>
  </si>
  <si>
    <t>Reçoit</t>
  </si>
  <si>
    <t>1 reçoit 6</t>
  </si>
  <si>
    <t>PR - Poule 3</t>
  </si>
  <si>
    <t>----------------------------</t>
  </si>
  <si>
    <t>2 reçoit 7</t>
  </si>
  <si>
    <t>2 reçoit 5</t>
  </si>
  <si>
    <t>D1- Poule 1</t>
  </si>
  <si>
    <t>D1 - Poule 2</t>
  </si>
  <si>
    <t>3 reçoit 6</t>
  </si>
  <si>
    <t>3 reçoit 4</t>
  </si>
  <si>
    <t>D1 - Poule 3</t>
  </si>
  <si>
    <t>D1 - Poule 4</t>
  </si>
  <si>
    <t>4 reçoit 5</t>
  </si>
  <si>
    <t>Journée n°4</t>
  </si>
  <si>
    <t>---------------------------</t>
  </si>
  <si>
    <t>5 reçoit 1</t>
  </si>
  <si>
    <t>D2- Poule 1</t>
  </si>
  <si>
    <t>Journée n°2</t>
  </si>
  <si>
    <t>Poule 2</t>
  </si>
  <si>
    <t>D2 - Poule 2</t>
  </si>
  <si>
    <t>7 reçoit 1</t>
  </si>
  <si>
    <t>4 reçoit 2</t>
  </si>
  <si>
    <t>D2 - Poule 3</t>
  </si>
  <si>
    <t>D2 - Poule 4</t>
  </si>
  <si>
    <t>6 reçoit 2</t>
  </si>
  <si>
    <t>D2 - Poule 5</t>
  </si>
  <si>
    <t>--------------------------</t>
  </si>
  <si>
    <t>5 reçoit 3</t>
  </si>
  <si>
    <t>Journée n°5</t>
  </si>
  <si>
    <t>D3- Poule 1</t>
  </si>
  <si>
    <t>1 reçoit 4</t>
  </si>
  <si>
    <t>D3 - Poule 2</t>
  </si>
  <si>
    <t>8 reçoit 4</t>
  </si>
  <si>
    <t>D3 - Poule 3</t>
  </si>
  <si>
    <t>D3 - Poule 4</t>
  </si>
  <si>
    <t>D3 - Poule 5</t>
  </si>
  <si>
    <t>5 reçoit 6</t>
  </si>
  <si>
    <t>Poule 3</t>
  </si>
  <si>
    <t>D3 - Poule 6</t>
  </si>
  <si>
    <t>-------------------------</t>
  </si>
  <si>
    <t>Journée n°6</t>
  </si>
  <si>
    <t>3 reçoit 1</t>
  </si>
  <si>
    <t>D4 - Poule 2</t>
  </si>
  <si>
    <t>D4 - Poule 3</t>
  </si>
  <si>
    <t>D4 - Poule 4</t>
  </si>
  <si>
    <t>8 reçoit 7</t>
  </si>
  <si>
    <t>D4 - Poule 5</t>
  </si>
  <si>
    <t>D4 - Poule 6</t>
  </si>
  <si>
    <t>D4 - Poule 7</t>
  </si>
  <si>
    <t>Journée n°7</t>
  </si>
  <si>
    <t>D4 - Poule 8</t>
  </si>
  <si>
    <t>1 reçoit 2</t>
  </si>
  <si>
    <t>DEPARTEMENTAL -D1 -  MESSIEURS</t>
  </si>
  <si>
    <t>D4 - Poule 9</t>
  </si>
  <si>
    <t>D4 - Poule 10</t>
  </si>
  <si>
    <t>D4 - Poule 11</t>
  </si>
  <si>
    <t>3 reçoit 8</t>
  </si>
  <si>
    <t>D4 - Poule 12</t>
  </si>
  <si>
    <t>6 reçoit 4</t>
  </si>
  <si>
    <t>6 reçoit 7</t>
  </si>
  <si>
    <t>2 reçoit 3</t>
  </si>
  <si>
    <t>7 reçoit 5</t>
  </si>
  <si>
    <t>8 reçoit 6</t>
  </si>
  <si>
    <t>2 reçoit 8</t>
  </si>
  <si>
    <t>4 reçoit 7</t>
  </si>
  <si>
    <t>7 reçoit 3</t>
  </si>
  <si>
    <t>Poule 4</t>
  </si>
  <si>
    <t>8 reçoit 5</t>
  </si>
  <si>
    <t>DEPARTEMENTAL -D2 -  MESSIEURS</t>
  </si>
  <si>
    <t>Poule 5</t>
  </si>
  <si>
    <t>DEPARTEMENTAL -D3 -  MESSIEURS</t>
  </si>
  <si>
    <t>Poule 6</t>
  </si>
  <si>
    <t>Phase 1</t>
  </si>
  <si>
    <t>Adresse de la salle</t>
  </si>
  <si>
    <t>TECHE TT 1</t>
  </si>
  <si>
    <t>(01380181)</t>
  </si>
  <si>
    <t>Foyer rural – Le village – Têche – 04 76 36 88 62</t>
  </si>
  <si>
    <t>SEYSSINS TT 4</t>
  </si>
  <si>
    <t>(01380130)</t>
  </si>
  <si>
    <t>Gymnase Jean Beauvallet – 40, avenue Louis Armand – Seyssins  - 04 76 70 33 94</t>
  </si>
  <si>
    <t>LA TRONCHE-MEYLAN-GRENOBLE 7</t>
  </si>
  <si>
    <t>(01380056)</t>
  </si>
  <si>
    <t>Maison des sports – rue Eymard Duvernay – La Tronche  - 06 41 93 81 78</t>
  </si>
  <si>
    <t>ST JEAN MOIRANS 1</t>
  </si>
  <si>
    <t>(01380157)</t>
  </si>
  <si>
    <t>Gymnase de la Grande Sure – Avenue Jean-Baptiste Achard – St Jean de Moirans</t>
  </si>
  <si>
    <t>AS Crossey TT 1</t>
  </si>
  <si>
    <t>(01380057)</t>
  </si>
  <si>
    <t>Gymnase intercommunal de la Haute Morge - Route du Paris – St Etienne de Crossey</t>
  </si>
  <si>
    <t>LA TRONCHE MEYLAN GRENOBLE 9</t>
  </si>
  <si>
    <t>Grand Lemps Oyeu Burcin TT 3</t>
  </si>
  <si>
    <t>(01380298)</t>
  </si>
  <si>
    <t>Gymnase du Fayard – Passage du Fayard 38690 Oyeu</t>
  </si>
  <si>
    <t>GBTT FROGES  6</t>
  </si>
  <si>
    <t>(01380290)</t>
  </si>
  <si>
    <t>Gymnase Simone de Beauvoir - 183 rue Hector Berlioz - 38920 Crolles</t>
  </si>
  <si>
    <t/>
  </si>
  <si>
    <t>Sassenage 3</t>
  </si>
  <si>
    <t>(01380098)</t>
  </si>
  <si>
    <t xml:space="preserve">Gymnase Fleming – 11, rue du Vinay – Sassenage </t>
  </si>
  <si>
    <t>LA TRONCHE-MEYLAN-GRENOBLE 8</t>
  </si>
  <si>
    <t>CHIMILIN ABRETS PONT 2</t>
  </si>
  <si>
    <t>(01380262)</t>
  </si>
  <si>
    <t>Gymnase Bayard – Les Abrets – rue Bayard  - 06 23 89 70 05</t>
  </si>
  <si>
    <t>CHARVIEU CHAVAGNIEU 1</t>
  </si>
  <si>
    <t>(01380233)</t>
  </si>
  <si>
    <t>Gymnase David Douillet – Avenue du collège (derrière la Poste) – Charvieu - 06 38 56 88 15</t>
  </si>
  <si>
    <t>VERNIOZ MJC 1</t>
  </si>
  <si>
    <t>(01380164)</t>
  </si>
  <si>
    <t>Salle des sports – 1569, route des 2 villages – Vernioz – 04 74 84 44 90</t>
  </si>
  <si>
    <t>SEYSSINS TT 3</t>
  </si>
  <si>
    <t>BOURGOIN JALLIEU 3</t>
  </si>
  <si>
    <t>(01380005)</t>
  </si>
  <si>
    <t>Salle Dolbeau – 99, rue de la libération – Bourgoin – 04 74 93 12 28</t>
  </si>
  <si>
    <t>ST EGREVE USTT 5</t>
  </si>
  <si>
    <t>(01380028)</t>
  </si>
  <si>
    <t>Halle Jean Balestas – 2, rue des Brieux – St Egrève – 04 76 75 07 73</t>
  </si>
  <si>
    <t>VARCES VIF TT 3</t>
  </si>
  <si>
    <t>(01380267)</t>
  </si>
  <si>
    <t>Gymnase Champ Nigat – Collège Jules VERNE – Varces</t>
  </si>
  <si>
    <t>LA TRONCHE-MEYLAN-GRENOBLE 5</t>
  </si>
  <si>
    <t>CHAPELLE LA TOUR 1</t>
  </si>
  <si>
    <t>(01380293)</t>
  </si>
  <si>
    <t>Gymnase municipal  - rue des écoles (complexe sportif) – La Chapelle de la Tour</t>
  </si>
  <si>
    <t>ST BLAISE TT 1</t>
  </si>
  <si>
    <t>(01380304)</t>
  </si>
  <si>
    <t>Halle du Buis - Route de la plaine - 38140 Saint Blaise du Buis</t>
  </si>
  <si>
    <t>CHAMP/DRAC CTT 2</t>
  </si>
  <si>
    <t>(01380241)</t>
  </si>
  <si>
    <t>Gymnase de Champ sur Drac (complexe sportif) - Chemin des Gonnardières  – 06 83 54 97 06 ou 06 87 98 16 69</t>
  </si>
  <si>
    <t>CHIMILIN ABRETS PONT 1</t>
  </si>
  <si>
    <t>LA TRONCHE-MEYLAN-GRENOBLE 6</t>
  </si>
  <si>
    <t>GBTT FROGES  5</t>
  </si>
  <si>
    <t>Salle des Sports - 311 Boulevard de la république 38190 Froges - Pas de téléphone</t>
  </si>
  <si>
    <t>SEYSSINS TT 6</t>
  </si>
  <si>
    <t>L'ISLE D'ABEAU  3</t>
  </si>
  <si>
    <t>(01380256)</t>
  </si>
  <si>
    <t>Gymnase David Douillet – Boulevard de Fontbonnière – L'Isle d'Abeau – 04 74 27 67 78</t>
  </si>
  <si>
    <t>VARCES VIF TT 4</t>
  </si>
  <si>
    <t>GBTT FROGES  7</t>
  </si>
  <si>
    <t>ST JEAN BOURNAY 6</t>
  </si>
  <si>
    <t>(01380136)</t>
  </si>
  <si>
    <t>Gymnase R. Montméat – ave de la libération – St Jean de Bournay – 04 74 58 60 27</t>
  </si>
  <si>
    <t>MORESTEL TT 3</t>
  </si>
  <si>
    <t>(01380225)</t>
  </si>
  <si>
    <t>Salle de l'amitié – complexe sportif route de Lyon – Morestel – 04 74 80 14 97</t>
  </si>
  <si>
    <t>Grand Lemps Oyeu Burcin TT 5</t>
  </si>
  <si>
    <t>ST ROMAIN DE JALIONAS 2</t>
  </si>
  <si>
    <t>(01380189)</t>
  </si>
  <si>
    <t>Gymnase George Blériot – Impasse Marthelin – St Romain – 04 74 90 43 05</t>
  </si>
  <si>
    <t>TECHE TT 2</t>
  </si>
  <si>
    <t>LA TRONCHE-MEYLAN-GRENOBLE 10</t>
  </si>
  <si>
    <t>Chartreuse TT 1</t>
  </si>
  <si>
    <t>(01380307)</t>
  </si>
  <si>
    <t>Gymnase municipal ; 38380 Saint Laurent du pont</t>
  </si>
  <si>
    <t>BOURGOIN JALLIEU 5</t>
  </si>
  <si>
    <t>CROSSEY ASTT  2</t>
  </si>
  <si>
    <t>MORESTEL TT 2</t>
  </si>
  <si>
    <t>Grand Lemps Oyeu Burcin TT 4</t>
  </si>
  <si>
    <t>ST EGREVE USTT 7</t>
  </si>
  <si>
    <t>ST JEAN BOURNAY 7</t>
  </si>
  <si>
    <t>SEYSSINS TT 5</t>
  </si>
  <si>
    <t>URIAGE TT 1</t>
  </si>
  <si>
    <t>(01380117)</t>
  </si>
  <si>
    <t>Salle polyvalente de la Richardière – St Martin d'Uriage – 04 76 59 71 50</t>
  </si>
  <si>
    <t>ECHIROLLES-EYBENS TT 2</t>
  </si>
  <si>
    <t>(01380284)</t>
  </si>
  <si>
    <t>Gymnase Pablo Picasso– rue Pablo Picasso – Echirolles – 04 76 23 36 20</t>
  </si>
  <si>
    <t>TECHE TT 3</t>
  </si>
  <si>
    <t>TIGNIEU TT 1</t>
  </si>
  <si>
    <t>(01380246)</t>
  </si>
  <si>
    <t>Gymnase du collège Philippe Cousteau – 101, rue de l'église – Tignieu Jameyzieu</t>
  </si>
  <si>
    <t>BOURGOIN JALLIEU 4</t>
  </si>
  <si>
    <t>CS VERPILIERE TT 1</t>
  </si>
  <si>
    <t>(01380305)</t>
  </si>
  <si>
    <t>Salle Jean Rabilloud : 193 Rue de Picardie 38290 la Verpillière</t>
  </si>
  <si>
    <t>SALAISE RHODIA 2</t>
  </si>
  <si>
    <t>(01380045)</t>
  </si>
  <si>
    <t>Gymnase Joliot Curie – Impasse Renivet – Salaise/Sanne – 04 74 86 50 85</t>
  </si>
  <si>
    <t>GRESIVAUDAN LE TOUVET 2</t>
  </si>
  <si>
    <t>(01380199)</t>
  </si>
  <si>
    <t>Gymnase du collège du Touvet – Le Clos Schmidt – Rue de la montagne – 38660 Le Touvet – 04 76 08 47 17</t>
  </si>
  <si>
    <t>CHIMILIN ABRETS PONT 3</t>
  </si>
  <si>
    <t>PONTCHARRA TT 1</t>
  </si>
  <si>
    <t>(01380173)</t>
  </si>
  <si>
    <t>Gymnase Maurice Cucot – 667, avenue de chartreuse – Pontcharra- 04 79 95 75 05</t>
  </si>
  <si>
    <t>AS CROSSEY TT  3</t>
  </si>
  <si>
    <t>MORESTEL TT 4</t>
  </si>
  <si>
    <t>CENTR'ISERE TT 3</t>
  </si>
  <si>
    <t>(01380236)</t>
  </si>
  <si>
    <t>Gymnase le Vergeron  – Moirans  ou Gymnase Pignéguy – Voreppe</t>
  </si>
  <si>
    <t>ST EGREVE USTT 6</t>
  </si>
  <si>
    <t>VERNIOZ MJC 3</t>
  </si>
  <si>
    <t>CHIMILIN ABRETS PONT 6</t>
  </si>
  <si>
    <t>URIAGE TT 2</t>
  </si>
  <si>
    <t>TT IZERON  1</t>
  </si>
  <si>
    <t>(01380068)</t>
  </si>
  <si>
    <t>Salle Louis Boucher – Foyer  rural – Le Village – Izeron – 04 76 38 23 73</t>
  </si>
  <si>
    <t>SEYSSINS TT 7</t>
  </si>
  <si>
    <t>LA TRONCHE-MEYLAN-GRENOBLE 12</t>
  </si>
  <si>
    <t>GBTT FROGES  8</t>
  </si>
  <si>
    <t>ST JEAN MOIRANS 2</t>
  </si>
  <si>
    <t>CHIMILIN ABRETS PONT 5</t>
  </si>
  <si>
    <t>TT VILLEFONTAINE 2</t>
  </si>
  <si>
    <t>(01380303)</t>
  </si>
  <si>
    <t>Gymnase Bernard Jeu - 1 AVENUE DES PINS -38090 VILLEFONTAINE</t>
  </si>
  <si>
    <t>VAULX MILIEU TT 1</t>
  </si>
  <si>
    <t>(01380275)</t>
  </si>
  <si>
    <t>Gymnase municipal – 18, rue des écoles – Vaulx Milieu – 04 74 94 00 93</t>
  </si>
  <si>
    <t>GBTT FROGES  9</t>
  </si>
  <si>
    <t>VARCES VIF TT 5</t>
  </si>
  <si>
    <t>VERNIOZ MJC 2</t>
  </si>
  <si>
    <t>BOURGOIN JALLIEU 6</t>
  </si>
  <si>
    <t>TT.ST ROMAIN JALIONAS 3</t>
  </si>
  <si>
    <t>TULLINS FURE LV 1</t>
  </si>
  <si>
    <t>(01380287)</t>
  </si>
  <si>
    <t>Gymnase Condorcet; 24 avenue de la gare, Gymnase du College, 38210 TULLINS</t>
  </si>
  <si>
    <t>GRESIVAUDAN LE TOUVET 4</t>
  </si>
  <si>
    <t>Gymnase du collège du Touvet – Le Clos Schmidt – Rue de la montagne – 38660 Le Touvet – 04 76 08 47 19</t>
  </si>
  <si>
    <t>CHAPELLE LA TOUR 2</t>
  </si>
  <si>
    <t>BOURGOIN JALLIEU  7</t>
  </si>
  <si>
    <t>CHAMP/DRAC CTT 3</t>
  </si>
  <si>
    <t>TIGNIEU TT 2</t>
  </si>
  <si>
    <t>LA TRONCHE-MEYLAN-GRENOBLE 13</t>
  </si>
  <si>
    <t>CENTR'ISERE TT 5</t>
  </si>
  <si>
    <t>SASSENAGE 4</t>
  </si>
  <si>
    <t>TT VILLEFONTAINE 1</t>
  </si>
  <si>
    <t>L'ISLE D'ABEAU  4</t>
  </si>
  <si>
    <t>LA TRONCHE-MEYLAN-GRENOBLE 11</t>
  </si>
  <si>
    <t>AS CROSSEY TT  4</t>
  </si>
  <si>
    <t>CHIMILIN ABRETS PONT 4</t>
  </si>
  <si>
    <t>PONTCHARRA TT 2</t>
  </si>
  <si>
    <t>GBTT FROGES 10</t>
  </si>
  <si>
    <t>O. ST QUENTIN  1</t>
  </si>
  <si>
    <t>(01380296)</t>
  </si>
  <si>
    <t>Salle sports de raquette – 1, rue de Tharabie – St Quentin Fallavier</t>
  </si>
  <si>
    <t>GRESIVAUDAN LE TOUVET 3</t>
  </si>
  <si>
    <t>Gymnase du collège du Touvet – Le Clos Schmidt – Rue de la montagne – 38660 Le Touvet – 04 76 08 47 18</t>
  </si>
  <si>
    <t>CHAPELLE LA TOUR 3</t>
  </si>
  <si>
    <t>US MEYRIEU TT 1</t>
  </si>
  <si>
    <t>(01380302)</t>
  </si>
  <si>
    <t>Salle NEYRET - 621 Route des Gantières - 38440 MEYRIEU LES ETANGS</t>
  </si>
  <si>
    <t>VARCES VIF TT 6</t>
  </si>
  <si>
    <t>MORESTEL TT 5</t>
  </si>
  <si>
    <t>SALAISE RHODIA 3</t>
  </si>
  <si>
    <t>CENTR'ISERE TT 4</t>
  </si>
  <si>
    <t>BOURGOIN JALLIEU 8</t>
  </si>
  <si>
    <t>VERNIOZ MJC 4</t>
  </si>
  <si>
    <t>CHARTREUSE TT 2</t>
  </si>
  <si>
    <t>SALAISE RHODIA 4</t>
  </si>
  <si>
    <t>L'ISLE D'ABEAU  5</t>
  </si>
  <si>
    <t>TIGNIEU TT 3</t>
  </si>
  <si>
    <t>Grand Lemps Oyeu Burcin TT 7</t>
  </si>
  <si>
    <t>CS VERPILIERE TT 2</t>
  </si>
  <si>
    <t>SASSENAGE 5</t>
  </si>
  <si>
    <t>VARCES VIF TT 7</t>
  </si>
  <si>
    <t>FONTAINE AS 1</t>
  </si>
  <si>
    <t>(01380076)</t>
  </si>
  <si>
    <t>Gymnase Maurice Thorez
76 allée des Balmes - Fontaine</t>
  </si>
  <si>
    <t>GBTT FROGES 11</t>
  </si>
  <si>
    <t>CHAMP/DRAC CTT 4</t>
  </si>
  <si>
    <t>SEYSSINS TT 8</t>
  </si>
  <si>
    <t>ST EGREVE USTT 8</t>
  </si>
  <si>
    <t>CENTR'ISERE TT 7</t>
  </si>
  <si>
    <t>O. ST QUENTIN  2</t>
  </si>
  <si>
    <t>TT VILLEFONTAINE 3</t>
  </si>
  <si>
    <t>VAULX MILIEU TT 2</t>
  </si>
  <si>
    <t>CHARVIEU CHAVAGNIEU 2</t>
  </si>
  <si>
    <t>BOURGOIN JALLIEU 9</t>
  </si>
  <si>
    <t>MORESTEL TT 6</t>
  </si>
  <si>
    <t>CS VERPILIERE TT 4</t>
  </si>
  <si>
    <t>TT.ST ROMAIN JALIONAS 4</t>
  </si>
  <si>
    <t>TULLINS FURE LV 2</t>
  </si>
  <si>
    <t>GRESIVAUDAN LE TOUVET 6</t>
  </si>
  <si>
    <t>LA TRONCHE-MEYLAN-GRENOBLE 14</t>
  </si>
  <si>
    <t>ECHIROLLES-EYBENS TT 4</t>
  </si>
  <si>
    <t>PONTCHARRA TT 3</t>
  </si>
  <si>
    <t>ST MARTIN VINOU 2</t>
  </si>
  <si>
    <t>(01380108)</t>
  </si>
  <si>
    <t xml:space="preserve">Gymnase Pierre Mendès France ; Impasse des rosiers 38950 St Martin le Vinoux - </t>
  </si>
  <si>
    <t>GBTT FROGES 12</t>
  </si>
  <si>
    <t>ST EGREVE USTT 9</t>
  </si>
  <si>
    <t>ST JEAN BOURNAY 8</t>
  </si>
  <si>
    <t>CHIMILIN ABRETS PONT 7</t>
  </si>
  <si>
    <t>CHAPELLE LA TOUR 4</t>
  </si>
  <si>
    <t>ST BLAISE TT 2</t>
  </si>
  <si>
    <t>TECHE TT 4</t>
  </si>
  <si>
    <t>MORESTEL TT 7</t>
  </si>
  <si>
    <t>Grand Lemps Oyeu Burcin TT 6</t>
  </si>
  <si>
    <t>CS VERPILIERE TT 3</t>
  </si>
  <si>
    <t>PONTCHARRA TT 4</t>
  </si>
  <si>
    <t>GRESIVAUDAN LE TOUVET 5</t>
  </si>
  <si>
    <t>TT La Motte La Mure Matheysine 1</t>
  </si>
  <si>
    <t>(01380311)</t>
  </si>
  <si>
    <t>Gymnase du vallon des Mottes ; Place Albert RIVET 38770 La Motte-d'Aveillans</t>
  </si>
  <si>
    <t>ECHIROLLES-EYBENS TT 3</t>
  </si>
  <si>
    <t>VARCES VIF TT 8</t>
  </si>
  <si>
    <t>LA TRONCHE-MEYLAN-GRENOBLE 15</t>
  </si>
  <si>
    <t>CENTR'ISERE TT 6</t>
  </si>
  <si>
    <t>ST EGREVE USTT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</si>
</sst>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 mmmm\ yyyy"/>
  </numFmts>
  <fonts count="7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4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89C4FF"/>
        <bgColor indexed="64"/>
      </patternFill>
    </fill>
    <fill>
      <patternFill patternType="solid">
        <fgColor rgb="FFB9DC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1" fillId="3" borderId="0" xfId="0" applyFont="1" applyFill="1" applyAlignment="1">
      <alignment horizontal="center" vertical="center"/>
    </xf>
    <xf numFmtId="0" fontId="0" fillId="4" borderId="0" xfId="0" applyFill="1"/>
    <xf numFmtId="0" fontId="0" fillId="5" borderId="0" xfId="0" applyFill="1"/>
    <xf numFmtId="0" fontId="0" fillId="6" borderId="3" xfId="0" applyFill="1" applyBorder="1"/>
    <xf numFmtId="0" fontId="0" fillId="7" borderId="0" xfId="0" applyFill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5" xfId="0" applyFont="1" applyBorder="1"/>
    <xf numFmtId="0" fontId="4" fillId="0" borderId="7" xfId="0" applyFont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/>
    <xf numFmtId="0" fontId="0" fillId="9" borderId="0" xfId="0" applyFill="1"/>
    <xf numFmtId="0" fontId="0" fillId="10" borderId="0" xfId="0" applyFill="1"/>
    <xf numFmtId="0" fontId="0" fillId="12" borderId="0" xfId="0" applyFill="1"/>
    <xf numFmtId="0" fontId="0" fillId="13" borderId="0" xfId="0" applyFill="1"/>
    <xf numFmtId="0" fontId="0" fillId="15" borderId="0" xfId="0" applyFill="1"/>
    <xf numFmtId="0" fontId="0" fillId="16" borderId="0" xfId="0" applyFill="1"/>
    <xf numFmtId="0" fontId="0" fillId="15" borderId="0" xfId="0" applyFill="1" applyAlignment="1">
      <alignment horizontal="left" vertical="center"/>
    </xf>
    <xf numFmtId="0" fontId="2" fillId="14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0" fillId="12" borderId="0" xfId="0" applyFill="1" applyAlignment="1">
      <alignment horizontal="left" vertical="center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64" fontId="4" fillId="6" borderId="0" xfId="0" applyNumberFormat="1" applyFont="1" applyFill="1" applyAlignment="1">
      <alignment horizontal="left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0" fillId="9" borderId="0" xfId="0" applyFill="1" applyAlignment="1">
      <alignment horizontal="left" vertical="center"/>
    </xf>
    <xf numFmtId="0" fontId="2" fillId="8" borderId="1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0" borderId="0" xfId="0" applyFont="1"/>
    <xf numFmtId="0" fontId="6" fillId="0" borderId="0" xfId="0" quotePrefix="1" applyFont="1"/>
  </cellXfs>
  <cellStyles count="2">
    <cellStyle name="Normal" xfId="0" builtinId="0"/>
    <cellStyle name="Normal_prepa0708" xfId="1" xr:uid="{97B389DA-EE9D-4781-94BC-208E616D82B4}"/>
  </cellStyles>
  <dxfs count="2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276224</xdr:colOff>
      <xdr:row>4</xdr:row>
      <xdr:rowOff>95250</xdr:rowOff>
    </xdr:from>
    <xdr:to>
      <xdr:col>10</xdr:col>
      <xdr:colOff>1847849</xdr:colOff>
      <xdr:row>12</xdr:row>
      <xdr:rowOff>15446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F56A98C-A78E-407E-8AC2-A35554F78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68699" y="895350"/>
          <a:ext cx="1571625" cy="14441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ropBox\Dropbox\CD38\CD38TT-CSD-Championnat\Saison%2026-27\01%20-%20Pr&#233;paration%20du%20championnat\Phase%201\Pr&#233;paration%20-%20Version-4%20(Ajustements%20poules%20PR%20&#224;%20D3)%20Phase%201%20Saison%202026-2027%20%20-%20Le%208%20ao&#251;t%202026%20-%20CR.xlsx" TargetMode="External"/><Relationship Id="rId1" Type="http://schemas.openxmlformats.org/officeDocument/2006/relationships/externalLinkPath" Target="/DropBox/Dropbox/CD38/CD38TT-CSD-Championnat/Saison%2026-27/01%20-%20Pr&#233;paration%20du%20championnat/Phase%201/Pr&#233;paration%20-%20Version-4%20(Ajustements%20poules%20PR%20&#224;%20D3)%20Phase%201%20Saison%202026-2027%20%20-%20Le%208%20ao&#251;t%202026%20-%20C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- Nb descente"/>
      <sheetName val="2- Clt validé"/>
      <sheetName val="3- Prépa Réu"/>
      <sheetName val="4- Feuil de route"/>
      <sheetName val="5-Engagement"/>
      <sheetName val="6- Suivi"/>
      <sheetName val="8 -Fédé"/>
      <sheetName val="9 - Régionales"/>
      <sheetName val="10- Construction poules"/>
      <sheetName val="10- Serpent"/>
      <sheetName val="11-Diffusion"/>
      <sheetName val="Calcul Déplac"/>
      <sheetName val="15 - Km"/>
    </sheetNames>
    <sheetDataSet>
      <sheetData sheetId="0"/>
      <sheetData sheetId="1"/>
      <sheetData sheetId="2">
        <row r="35">
          <cell r="B35">
            <v>46284</v>
          </cell>
          <cell r="C35">
            <v>46298</v>
          </cell>
          <cell r="D35">
            <v>46312</v>
          </cell>
          <cell r="E35">
            <v>46333</v>
          </cell>
          <cell r="F35">
            <v>46347</v>
          </cell>
          <cell r="G35">
            <v>46361</v>
          </cell>
          <cell r="H35">
            <v>46368</v>
          </cell>
        </row>
        <row r="49">
          <cell r="B49">
            <v>46403</v>
          </cell>
          <cell r="C49">
            <v>46410</v>
          </cell>
          <cell r="D49">
            <v>46424</v>
          </cell>
          <cell r="E49">
            <v>46459</v>
          </cell>
          <cell r="F49">
            <v>46487</v>
          </cell>
          <cell r="G49">
            <v>46529</v>
          </cell>
          <cell r="H49">
            <v>46536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H2" t="str">
            <v>PR - Poule 1</v>
          </cell>
        </row>
        <row r="3">
          <cell r="H3" t="str">
            <v>PR - Poule 2</v>
          </cell>
        </row>
        <row r="4">
          <cell r="H4" t="str">
            <v>PR - Poule 3</v>
          </cell>
        </row>
        <row r="5">
          <cell r="H5" t="str">
            <v>----------------------------</v>
          </cell>
        </row>
        <row r="6">
          <cell r="H6" t="str">
            <v>D1- Poule 1</v>
          </cell>
        </row>
        <row r="7">
          <cell r="H7" t="str">
            <v>D1 - Poule 2</v>
          </cell>
        </row>
        <row r="8">
          <cell r="H8" t="str">
            <v>D1 - Poule 3</v>
          </cell>
        </row>
        <row r="9">
          <cell r="H9" t="str">
            <v>D1 - Poule 4</v>
          </cell>
        </row>
        <row r="10">
          <cell r="H10" t="str">
            <v>---------------------------</v>
          </cell>
        </row>
        <row r="11">
          <cell r="H11" t="str">
            <v>D2- Poule 1</v>
          </cell>
        </row>
        <row r="12">
          <cell r="H12" t="str">
            <v>D2 - Poule 2</v>
          </cell>
        </row>
        <row r="13">
          <cell r="H13" t="str">
            <v>D2 - Poule 3</v>
          </cell>
        </row>
        <row r="14">
          <cell r="H14" t="str">
            <v>D2 - Poule 4</v>
          </cell>
        </row>
        <row r="15">
          <cell r="H15" t="str">
            <v>D2 - Poule 5</v>
          </cell>
        </row>
        <row r="16">
          <cell r="H16" t="str">
            <v>--------------------------</v>
          </cell>
        </row>
        <row r="17">
          <cell r="H17" t="str">
            <v>D3- Poule 1</v>
          </cell>
        </row>
        <row r="18">
          <cell r="H18" t="str">
            <v>D3 - Poule 2</v>
          </cell>
        </row>
        <row r="19">
          <cell r="H19" t="str">
            <v>D3 - Poule 3</v>
          </cell>
        </row>
        <row r="20">
          <cell r="H20" t="str">
            <v>D3 - Poule 4</v>
          </cell>
        </row>
        <row r="21">
          <cell r="H21" t="str">
            <v>D3 - Poule 5</v>
          </cell>
        </row>
        <row r="22">
          <cell r="H22" t="str">
            <v>D3 - Poule 6</v>
          </cell>
        </row>
        <row r="23">
          <cell r="H23" t="str">
            <v>-------------------------</v>
          </cell>
        </row>
        <row r="24">
          <cell r="H24" t="str">
            <v>D4- Poule 1</v>
          </cell>
        </row>
        <row r="25">
          <cell r="H25" t="str">
            <v>D4 - Poule 2</v>
          </cell>
        </row>
        <row r="26">
          <cell r="H26" t="str">
            <v>D4 - Poule 3</v>
          </cell>
        </row>
        <row r="27">
          <cell r="H27" t="str">
            <v>D4 - Poule 4</v>
          </cell>
        </row>
        <row r="28">
          <cell r="H28" t="str">
            <v>D4 - Poule 5</v>
          </cell>
        </row>
        <row r="29">
          <cell r="H29" t="str">
            <v>D4 - Poule 6</v>
          </cell>
        </row>
        <row r="30">
          <cell r="H30" t="str">
            <v>D4 - Poule 7</v>
          </cell>
        </row>
        <row r="31">
          <cell r="H31" t="str">
            <v>D4 - Poule 8</v>
          </cell>
        </row>
        <row r="32">
          <cell r="H32" t="str">
            <v>D4 - Poule 9</v>
          </cell>
        </row>
        <row r="33">
          <cell r="H33" t="str">
            <v>D4 - Poule 10</v>
          </cell>
        </row>
        <row r="34">
          <cell r="H34" t="str">
            <v>D4 - Poule 11</v>
          </cell>
        </row>
        <row r="35">
          <cell r="H35" t="str">
            <v>D4 - Poule 12</v>
          </cell>
        </row>
        <row r="36">
          <cell r="H36" t="str">
            <v>-------------------------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8B11A-9F1B-48AE-8E23-67D8DD8EFBB6}">
  <sheetPr>
    <pageSetUpPr fitToPage="1"/>
  </sheetPr>
  <dimension ref="A1:J184"/>
  <sheetViews>
    <sheetView tabSelected="1" workbookViewId="0">
      <selection activeCell="M20" sqref="M20"/>
    </sheetView>
  </sheetViews>
  <sheetFormatPr baseColWidth="10" defaultRowHeight="15" x14ac:dyDescent="0.25"/>
  <cols>
    <col min="1" max="1" width="2.7109375" customWidth="1"/>
    <col min="2" max="2" width="35.5703125" customWidth="1"/>
    <col min="3" max="3" width="10.140625" customWidth="1"/>
    <col min="4" max="4" width="74.28515625" customWidth="1"/>
    <col min="5" max="5" width="4" style="35" customWidth="1"/>
    <col min="6" max="6" width="17.140625" style="35" customWidth="1"/>
    <col min="7" max="7" width="12.140625" customWidth="1"/>
    <col min="8" max="8" width="30.7109375" style="6" customWidth="1"/>
    <col min="9" max="9" width="5.7109375" style="6" customWidth="1"/>
    <col min="10" max="10" width="47.42578125" style="6" customWidth="1"/>
    <col min="11" max="11" width="29.28515625" customWidth="1"/>
  </cols>
  <sheetData>
    <row r="1" spans="1:10" ht="18" x14ac:dyDescent="0.25">
      <c r="A1" s="33" t="s">
        <v>0</v>
      </c>
      <c r="B1" s="33"/>
      <c r="C1" s="33"/>
      <c r="D1" s="1" t="s">
        <v>83</v>
      </c>
      <c r="E1" s="35">
        <f>ROW()</f>
        <v>1</v>
      </c>
      <c r="F1" s="35" t="s">
        <v>1</v>
      </c>
      <c r="G1" s="2"/>
      <c r="H1" s="34" t="s">
        <v>30</v>
      </c>
      <c r="I1" s="34"/>
      <c r="J1" s="34"/>
    </row>
    <row r="2" spans="1:10" x14ac:dyDescent="0.25">
      <c r="A2" s="32" t="s">
        <v>4</v>
      </c>
      <c r="B2" s="32"/>
      <c r="C2" s="32"/>
      <c r="D2" s="3"/>
      <c r="E2" s="35">
        <f>ROW()</f>
        <v>2</v>
      </c>
      <c r="F2" s="35" t="s">
        <v>2</v>
      </c>
      <c r="G2" s="4" t="s">
        <v>5</v>
      </c>
      <c r="H2" s="27">
        <f>IF($D$1="Phase 1",'[1]3- Prépa Réu'!B$35,'[1]3- Prépa Réu'!B$49)</f>
        <v>46284</v>
      </c>
      <c r="I2" s="27"/>
      <c r="J2" s="27"/>
    </row>
    <row r="3" spans="1:10" x14ac:dyDescent="0.25">
      <c r="B3" s="5" t="s">
        <v>7</v>
      </c>
      <c r="C3" s="5" t="s">
        <v>8</v>
      </c>
      <c r="D3" s="5" t="s">
        <v>84</v>
      </c>
      <c r="E3" s="35">
        <f>ROW()</f>
        <v>3</v>
      </c>
      <c r="F3" s="35" t="s">
        <v>9</v>
      </c>
      <c r="G3" s="28" t="s">
        <v>10</v>
      </c>
      <c r="H3" s="6" t="str">
        <f>LOOKUP(IF(LEFT($H$1,2)="PR",3,IF(LEFT($H$1,2)="D1",34,IF(LEFT($H$1,2)="D2",75,IF(LEFT($H$1,2)="D3",126,187))))+VALUE((RIGHT($H$1,1)-1)*10)+1,$E:$E,$B:$B)</f>
        <v>CHIMILIN ABRETS PONT 5</v>
      </c>
      <c r="I3" s="7" t="s">
        <v>11</v>
      </c>
      <c r="J3" s="8" t="str">
        <f>LOOKUP(IF(LEFT($H$1,2)="PR",3,IF(LEFT($H$1,2)="D1",34,IF(LEFT($H$1,2)="D2",75,IF(LEFT($H$1,2)="D3",126,187))))+VALUE((RIGHT($H$1,1)-1)*10)+8,$E:$E,$B:$B)</f>
        <v>TT.ST ROMAIN JALIONAS 3</v>
      </c>
    </row>
    <row r="4" spans="1:10" x14ac:dyDescent="0.25">
      <c r="A4">
        <v>1</v>
      </c>
      <c r="B4" t="s">
        <v>85</v>
      </c>
      <c r="C4" t="s">
        <v>86</v>
      </c>
      <c r="D4" t="s">
        <v>87</v>
      </c>
      <c r="E4" s="35">
        <f>ROW()</f>
        <v>4</v>
      </c>
      <c r="F4" s="35" t="s">
        <v>13</v>
      </c>
      <c r="G4" s="29"/>
      <c r="H4" s="9" t="str">
        <f>LOOKUP(IF(LEFT($H$1,2)="PR",3,IF(LEFT($H$1,2)="D1",34,IF(LEFT($H$1,2)="D2",75,IF(LEFT($H$1,2)="D3",126,187))))+VALUE((RIGHT($H$1,1)-1)*10)+1,$E:$E,$D:$D)</f>
        <v>Gymnase Bayard – Les Abrets – rue Bayard  - 06 23 89 70 05</v>
      </c>
      <c r="I4" s="10"/>
      <c r="J4" s="11"/>
    </row>
    <row r="5" spans="1:10" x14ac:dyDescent="0.25">
      <c r="A5">
        <v>2</v>
      </c>
      <c r="B5" t="s">
        <v>88</v>
      </c>
      <c r="C5" t="s">
        <v>89</v>
      </c>
      <c r="D5" t="s">
        <v>90</v>
      </c>
      <c r="E5" s="35">
        <f>ROW()</f>
        <v>5</v>
      </c>
      <c r="F5" s="36" t="s">
        <v>14</v>
      </c>
      <c r="G5" s="25" t="s">
        <v>15</v>
      </c>
      <c r="H5" s="6" t="str">
        <f>LOOKUP(IF(LEFT($H$1,2)="PR",3,IF(LEFT($H$1,2)="D1",34,IF(LEFT($H$1,2)="D2",75,IF(LEFT($H$1,2)="D3",126,187))))+VALUE((RIGHT($H$1,1)-1)*10)+2,$E:$E,$B:$B)</f>
        <v>TT VILLEFONTAINE 2</v>
      </c>
      <c r="I5" s="7" t="s">
        <v>11</v>
      </c>
      <c r="J5" s="8" t="str">
        <f>LOOKUP(IF(LEFT($H$1,2)="PR",3,IF(LEFT($H$1,2)="D1",34,IF(LEFT($H$1,2)="D2",75,IF(LEFT($H$1,2)="D3",126,187))))+VALUE((RIGHT($H$1,1)-1)*10)+7,$E:$E,$B:$B)</f>
        <v>BOURGOIN JALLIEU 6</v>
      </c>
    </row>
    <row r="6" spans="1:10" x14ac:dyDescent="0.25">
      <c r="A6">
        <v>3</v>
      </c>
      <c r="B6" t="s">
        <v>91</v>
      </c>
      <c r="C6" t="s">
        <v>92</v>
      </c>
      <c r="D6" t="s">
        <v>93</v>
      </c>
      <c r="E6" s="35">
        <f>ROW()</f>
        <v>6</v>
      </c>
      <c r="F6" s="35" t="s">
        <v>17</v>
      </c>
      <c r="G6" s="29"/>
      <c r="H6" s="9" t="str">
        <f>LOOKUP(IF(LEFT($H$1,2)="PR",3,IF(LEFT($H$1,2)="D1",34,IF(LEFT($H$1,2)="D2",75,IF(LEFT($H$1,2)="D3",126,187))))+VALUE((RIGHT($H$1,1)-1)*10)+2,$E:$E,$D:$D)</f>
        <v>Gymnase Bernard Jeu - 1 AVENUE DES PINS -38090 VILLEFONTAINE</v>
      </c>
      <c r="I6" s="10"/>
      <c r="J6" s="11"/>
    </row>
    <row r="7" spans="1:10" x14ac:dyDescent="0.25">
      <c r="A7">
        <v>4</v>
      </c>
      <c r="B7" t="s">
        <v>94</v>
      </c>
      <c r="C7" t="s">
        <v>95</v>
      </c>
      <c r="D7" t="s">
        <v>96</v>
      </c>
      <c r="E7" s="35">
        <f>ROW()</f>
        <v>7</v>
      </c>
      <c r="F7" s="35" t="s">
        <v>18</v>
      </c>
      <c r="G7" s="25" t="s">
        <v>19</v>
      </c>
      <c r="H7" s="6" t="str">
        <f>LOOKUP(IF(LEFT($H$1,2)="PR",3,IF(LEFT($H$1,2)="D1",34,IF(LEFT($H$1,2)="D2",75,IF(LEFT($H$1,2)="D3",126,187))))+VALUE((RIGHT($H$1,1)-1)*10)+3,$E:$E,$B:$B)</f>
        <v>VAULX MILIEU TT 1</v>
      </c>
      <c r="I7" s="7" t="s">
        <v>11</v>
      </c>
      <c r="J7" s="8" t="str">
        <f>LOOKUP(IF(LEFT($H$1,2)="PR",3,IF(LEFT($H$1,2)="D1",34,IF(LEFT($H$1,2)="D2",75,IF(LEFT($H$1,2)="D3",126,187))))+VALUE((RIGHT($H$1,1)-1)*10)+6,$E:$E,$B:$B)</f>
        <v>VERNIOZ MJC 2</v>
      </c>
    </row>
    <row r="8" spans="1:10" x14ac:dyDescent="0.25">
      <c r="A8">
        <v>5</v>
      </c>
      <c r="B8" t="s">
        <v>97</v>
      </c>
      <c r="C8" t="s">
        <v>98</v>
      </c>
      <c r="D8" t="s">
        <v>99</v>
      </c>
      <c r="E8" s="35">
        <f>ROW()</f>
        <v>8</v>
      </c>
      <c r="F8" s="35" t="s">
        <v>21</v>
      </c>
      <c r="G8" s="29"/>
      <c r="H8" s="9" t="str">
        <f>LOOKUP(IF(LEFT($H$1,2)="PR",3,IF(LEFT($H$1,2)="D1",34,IF(LEFT($H$1,2)="D2",75,IF(LEFT($H$1,2)="D3",126,187))))+VALUE((RIGHT($H$1,1)-1)*10)+3,$E:$E,$D:$D)</f>
        <v>Gymnase municipal – 18, rue des écoles – Vaulx Milieu – 04 74 94 00 93</v>
      </c>
      <c r="I8" s="10"/>
      <c r="J8" s="11"/>
    </row>
    <row r="9" spans="1:10" x14ac:dyDescent="0.25">
      <c r="A9">
        <v>6</v>
      </c>
      <c r="B9" t="s">
        <v>100</v>
      </c>
      <c r="C9" t="s">
        <v>92</v>
      </c>
      <c r="D9" t="s">
        <v>93</v>
      </c>
      <c r="E9" s="35">
        <f>ROW()</f>
        <v>9</v>
      </c>
      <c r="F9" s="35" t="s">
        <v>22</v>
      </c>
      <c r="G9" s="25" t="s">
        <v>23</v>
      </c>
      <c r="H9" s="6" t="str">
        <f>LOOKUP(IF(LEFT($H$1,2)="PR",3,IF(LEFT($H$1,2)="D1",34,IF(LEFT($H$1,2)="D2",75,IF(LEFT($H$1,2)="D3",126,187))))+VALUE((RIGHT($H$1,1)-1)*10)+4,$E:$E,$B:$B)</f>
        <v>GBTT FROGES  9</v>
      </c>
      <c r="I9" s="7" t="s">
        <v>11</v>
      </c>
      <c r="J9" s="8" t="str">
        <f>LOOKUP(IF(LEFT($H$1,2)="PR",3,IF(LEFT($H$1,2)="D1",34,IF(LEFT($H$1,2)="D2",75,IF(LEFT($H$1,2)="D3",126,187))))+VALUE((RIGHT($H$1,1)-1)*10)+5,$E:$E,$B:$B)</f>
        <v>VARCES VIF TT 5</v>
      </c>
    </row>
    <row r="10" spans="1:10" x14ac:dyDescent="0.25">
      <c r="A10">
        <v>7</v>
      </c>
      <c r="B10" t="s">
        <v>101</v>
      </c>
      <c r="C10" t="s">
        <v>102</v>
      </c>
      <c r="D10" t="s">
        <v>103</v>
      </c>
      <c r="E10" s="35">
        <f>ROW()</f>
        <v>10</v>
      </c>
      <c r="F10" s="36" t="s">
        <v>25</v>
      </c>
      <c r="G10" s="26"/>
      <c r="H10" s="12" t="str">
        <f>LOOKUP(IF(LEFT($H$1,2)="PR",3,IF(LEFT($H$1,2)="D1",34,IF(LEFT($H$1,2)="D2",75,IF(LEFT($H$1,2)="D3",126,187))))+VALUE((RIGHT($H$1,1)-1)*10)+4,$E:$E,$D:$D)</f>
        <v>Gymnase Simone de Beauvoir - 183 rue Hector Berlioz - 38920 Crolles</v>
      </c>
      <c r="I10" s="13"/>
      <c r="J10" s="14"/>
    </row>
    <row r="11" spans="1:10" x14ac:dyDescent="0.25">
      <c r="A11">
        <v>8</v>
      </c>
      <c r="B11" t="s">
        <v>104</v>
      </c>
      <c r="C11" t="s">
        <v>105</v>
      </c>
      <c r="D11" t="s">
        <v>106</v>
      </c>
      <c r="E11" s="35">
        <f>ROW()</f>
        <v>11</v>
      </c>
      <c r="F11" s="35" t="s">
        <v>27</v>
      </c>
      <c r="G11" s="4" t="s">
        <v>28</v>
      </c>
      <c r="H11" s="27">
        <f>IF($D$1="Phase 1",'[1]3- Prépa Réu'!C$35,'[1]3- Prépa Réu'!C$49)</f>
        <v>46298</v>
      </c>
      <c r="I11" s="27"/>
      <c r="J11" s="27"/>
    </row>
    <row r="12" spans="1:10" x14ac:dyDescent="0.25">
      <c r="A12" s="32" t="s">
        <v>29</v>
      </c>
      <c r="B12" s="32"/>
      <c r="C12" s="32"/>
      <c r="D12" s="3" t="s">
        <v>107</v>
      </c>
      <c r="E12" s="35">
        <f>ROW()</f>
        <v>12</v>
      </c>
      <c r="F12" s="35" t="s">
        <v>30</v>
      </c>
      <c r="G12" s="28" t="s">
        <v>31</v>
      </c>
      <c r="H12" s="6" t="str">
        <f>LOOKUP(IF(LEFT($H$1,2)="PR",3,IF(LEFT($H$1,2)="D1",34,IF(LEFT($H$1,2)="D2",75,IF(LEFT($H$1,2)="D3",126,187))))+VALUE((RIGHT($H$1,1)-1)*10)+7,$E:$E,$B:$B)</f>
        <v>BOURGOIN JALLIEU 6</v>
      </c>
      <c r="I12" s="7" t="s">
        <v>11</v>
      </c>
      <c r="J12" s="8" t="str">
        <f>LOOKUP(IF(LEFT($H$1,2)="PR",3,IF(LEFT($H$1,2)="D1",34,IF(LEFT($H$1,2)="D2",75,IF(LEFT($H$1,2)="D3",126,187))))+VALUE((RIGHT($H$1,1)-1)*10)+1,$E:$E,$B:$B)</f>
        <v>CHIMILIN ABRETS PONT 5</v>
      </c>
    </row>
    <row r="13" spans="1:10" x14ac:dyDescent="0.25">
      <c r="B13" s="5" t="s">
        <v>7</v>
      </c>
      <c r="C13" s="5" t="s">
        <v>8</v>
      </c>
      <c r="D13" s="5" t="s">
        <v>84</v>
      </c>
      <c r="E13" s="35">
        <f>ROW()</f>
        <v>13</v>
      </c>
      <c r="F13" s="35" t="s">
        <v>33</v>
      </c>
      <c r="G13" s="29"/>
      <c r="H13" s="9" t="str">
        <f>LOOKUP(IF(LEFT($H$1,2)="PR",3,IF(LEFT($H$1,2)="D1",34,IF(LEFT($H$1,2)="D2",75,IF(LEFT($H$1,2)="D3",126,187))))+VALUE((RIGHT($H$1,1)-1)*10)+7,$E:$E,$D:$D)</f>
        <v>Salle Dolbeau – 99, rue de la libération – Bourgoin – 04 74 93 12 28</v>
      </c>
      <c r="I13" s="10"/>
      <c r="J13" s="11"/>
    </row>
    <row r="14" spans="1:10" x14ac:dyDescent="0.25">
      <c r="A14">
        <v>1</v>
      </c>
      <c r="B14" t="s">
        <v>108</v>
      </c>
      <c r="C14" t="s">
        <v>109</v>
      </c>
      <c r="D14" t="s">
        <v>110</v>
      </c>
      <c r="E14" s="35">
        <f>ROW()</f>
        <v>14</v>
      </c>
      <c r="F14" s="35" t="s">
        <v>34</v>
      </c>
      <c r="G14" s="25" t="s">
        <v>35</v>
      </c>
      <c r="H14" s="6" t="str">
        <f>LOOKUP(IF(LEFT($H$1,2)="PR",3,IF(LEFT($H$1,2)="D1",34,IF(LEFT($H$1,2)="D2",75,IF(LEFT($H$1,2)="D3",126,187))))+VALUE((RIGHT($H$1,1)-1)*10)+6,$E:$E,$B:$B)</f>
        <v>VERNIOZ MJC 2</v>
      </c>
      <c r="I14" s="7" t="s">
        <v>11</v>
      </c>
      <c r="J14" s="8" t="str">
        <f>LOOKUP(IF(LEFT($H$1,2)="PR",3,IF(LEFT($H$1,2)="D1",34,IF(LEFT($H$1,2)="D2",75,IF(LEFT($H$1,2)="D3",126,187))))+VALUE((RIGHT($H$1,1)-1)*10)+2,$E:$E,$B:$B)</f>
        <v>TT VILLEFONTAINE 2</v>
      </c>
    </row>
    <row r="15" spans="1:10" x14ac:dyDescent="0.25">
      <c r="A15">
        <v>2</v>
      </c>
      <c r="B15" t="s">
        <v>111</v>
      </c>
      <c r="C15" t="s">
        <v>92</v>
      </c>
      <c r="D15" t="s">
        <v>93</v>
      </c>
      <c r="E15" s="35">
        <f>ROW()</f>
        <v>15</v>
      </c>
      <c r="F15" s="35" t="s">
        <v>36</v>
      </c>
      <c r="G15" s="29"/>
      <c r="H15" s="9" t="str">
        <f>LOOKUP(IF(LEFT($H$1,2)="PR",3,IF(LEFT($H$1,2)="D1",34,IF(LEFT($H$1,2)="D2",75,IF(LEFT($H$1,2)="D3",126,187))))+VALUE((RIGHT($H$1,1)-1)*10)+6,$E:$E,$D:$D)</f>
        <v>Salle des sports – 1569, route des 2 villages – Vernioz – 04 74 84 44 90</v>
      </c>
      <c r="I15" s="10"/>
      <c r="J15" s="11"/>
    </row>
    <row r="16" spans="1:10" x14ac:dyDescent="0.25">
      <c r="A16">
        <v>3</v>
      </c>
      <c r="B16" t="s">
        <v>112</v>
      </c>
      <c r="C16" t="s">
        <v>113</v>
      </c>
      <c r="D16" t="s">
        <v>114</v>
      </c>
      <c r="E16" s="35">
        <f>ROW()</f>
        <v>16</v>
      </c>
      <c r="F16" s="36" t="s">
        <v>37</v>
      </c>
      <c r="G16" s="25" t="s">
        <v>38</v>
      </c>
      <c r="H16" s="6" t="str">
        <f>LOOKUP(IF(LEFT($H$1,2)="PR",3,IF(LEFT($H$1,2)="D1",34,IF(LEFT($H$1,2)="D2",75,IF(LEFT($H$1,2)="D3",126,187))))+VALUE((RIGHT($H$1,1)-1)*10)+5,$E:$E,$B:$B)</f>
        <v>VARCES VIF TT 5</v>
      </c>
      <c r="I16" s="7" t="s">
        <v>11</v>
      </c>
      <c r="J16" s="8" t="str">
        <f>LOOKUP(IF(LEFT($H$1,2)="PR",3,IF(LEFT($H$1,2)="D1",34,IF(LEFT($H$1,2)="D2",75,IF(LEFT($H$1,2)="D3",126,187))))+VALUE((RIGHT($H$1,1)-1)*10)+3,$E:$E,$B:$B)</f>
        <v>VAULX MILIEU TT 1</v>
      </c>
    </row>
    <row r="17" spans="1:10" x14ac:dyDescent="0.25">
      <c r="A17">
        <v>4</v>
      </c>
      <c r="B17" t="s">
        <v>115</v>
      </c>
      <c r="C17" t="s">
        <v>116</v>
      </c>
      <c r="D17" t="s">
        <v>117</v>
      </c>
      <c r="E17" s="35">
        <f>ROW()</f>
        <v>17</v>
      </c>
      <c r="F17" s="35" t="s">
        <v>40</v>
      </c>
      <c r="G17" s="29"/>
      <c r="H17" s="9" t="str">
        <f>LOOKUP(IF(LEFT($H$1,2)="PR",3,IF(LEFT($H$1,2)="D1",34,IF(LEFT($H$1,2)="D2",75,IF(LEFT($H$1,2)="D3",126,187))))+VALUE((RIGHT($H$1,1)-1)*10)+5,$E:$E,$D:$D)</f>
        <v>Gymnase Champ Nigat – Collège Jules VERNE – Varces</v>
      </c>
      <c r="I17" s="10"/>
      <c r="J17" s="11"/>
    </row>
    <row r="18" spans="1:10" x14ac:dyDescent="0.25">
      <c r="A18">
        <v>5</v>
      </c>
      <c r="B18" t="s">
        <v>118</v>
      </c>
      <c r="C18" t="s">
        <v>119</v>
      </c>
      <c r="D18" t="s">
        <v>120</v>
      </c>
      <c r="E18" s="35">
        <f>ROW()</f>
        <v>18</v>
      </c>
      <c r="F18" s="35" t="s">
        <v>42</v>
      </c>
      <c r="G18" s="25" t="s">
        <v>43</v>
      </c>
      <c r="H18" s="6" t="str">
        <f>LOOKUP(IF(LEFT($H$1,2)="PR",3,IF(LEFT($H$1,2)="D1",34,IF(LEFT($H$1,2)="D2",75,IF(LEFT($H$1,2)="D3",126,187))))+VALUE((RIGHT($H$1,1)-1)*10)+8,$E:$E,$B:$B)</f>
        <v>TT.ST ROMAIN JALIONAS 3</v>
      </c>
      <c r="I18" s="7" t="s">
        <v>11</v>
      </c>
      <c r="J18" s="8" t="str">
        <f>LOOKUP(IF(LEFT($H$1,2)="PR",3,IF(LEFT($H$1,2)="D1",34,IF(LEFT($H$1,2)="D2",75,IF(LEFT($H$1,2)="D3",126,187))))+VALUE((RIGHT($H$1,1)-1)*10)+4,$E:$E,$B:$B)</f>
        <v>GBTT FROGES  9</v>
      </c>
    </row>
    <row r="19" spans="1:10" x14ac:dyDescent="0.25">
      <c r="A19">
        <v>6</v>
      </c>
      <c r="B19" t="s">
        <v>121</v>
      </c>
      <c r="C19" t="s">
        <v>89</v>
      </c>
      <c r="D19" t="s">
        <v>90</v>
      </c>
      <c r="E19" s="35">
        <f>ROW()</f>
        <v>19</v>
      </c>
      <c r="F19" s="35" t="s">
        <v>44</v>
      </c>
      <c r="G19" s="26"/>
      <c r="H19" s="12" t="str">
        <f>LOOKUP(IF(LEFT($H$1,2)="PR",3,IF(LEFT($H$1,2)="D1",34,IF(LEFT($H$1,2)="D2",75,IF(LEFT($H$1,2)="D3",126,187))))+VALUE((RIGHT($H$1,1)-1)*10)+8,$E:$E,$D:$D)</f>
        <v>Gymnase George Blériot – Impasse Marthelin – St Romain – 04 74 90 43 05</v>
      </c>
      <c r="I19" s="13"/>
      <c r="J19" s="14"/>
    </row>
    <row r="20" spans="1:10" x14ac:dyDescent="0.25">
      <c r="A20">
        <v>7</v>
      </c>
      <c r="B20" t="s">
        <v>122</v>
      </c>
      <c r="C20" t="s">
        <v>123</v>
      </c>
      <c r="D20" t="s">
        <v>124</v>
      </c>
      <c r="E20" s="35">
        <f>ROW()</f>
        <v>20</v>
      </c>
      <c r="F20" s="35" t="s">
        <v>45</v>
      </c>
      <c r="G20" s="4" t="s">
        <v>6</v>
      </c>
      <c r="H20" s="27">
        <f>IF($D$1="Phase 1",'[1]3- Prépa Réu'!D$35,'[1]3- Prépa Réu'!D$49)</f>
        <v>46312</v>
      </c>
      <c r="I20" s="27"/>
      <c r="J20" s="27"/>
    </row>
    <row r="21" spans="1:10" x14ac:dyDescent="0.25">
      <c r="A21">
        <v>8</v>
      </c>
      <c r="B21" t="s">
        <v>125</v>
      </c>
      <c r="C21" t="s">
        <v>126</v>
      </c>
      <c r="D21" t="s">
        <v>127</v>
      </c>
      <c r="E21" s="35">
        <f>ROW()</f>
        <v>21</v>
      </c>
      <c r="F21" s="35" t="s">
        <v>46</v>
      </c>
      <c r="G21" s="28" t="s">
        <v>12</v>
      </c>
      <c r="H21" s="6" t="str">
        <f>LOOKUP(IF(LEFT($H$1,2)="PR",3,IF(LEFT($H$1,2)="D1",34,IF(LEFT($H$1,2)="D2",75,IF(LEFT($H$1,2)="D3",126,187))))+VALUE((RIGHT($H$1,1)-1)*10)+1,$E:$E,$B:$B)</f>
        <v>CHIMILIN ABRETS PONT 5</v>
      </c>
      <c r="I21" s="7" t="s">
        <v>11</v>
      </c>
      <c r="J21" s="8" t="str">
        <f>LOOKUP(IF(LEFT($H$1,2)="PR",3,IF(LEFT($H$1,2)="D1",34,IF(LEFT($H$1,2)="D2",75,IF(LEFT($H$1,2)="D3",126,187))))+VALUE((RIGHT($H$1,1)-1)*10)+6,$E:$E,$B:$B)</f>
        <v>VERNIOZ MJC 2</v>
      </c>
    </row>
    <row r="22" spans="1:10" x14ac:dyDescent="0.25">
      <c r="A22" s="32" t="s">
        <v>48</v>
      </c>
      <c r="B22" s="32"/>
      <c r="C22" s="32"/>
      <c r="D22" s="3" t="s">
        <v>107</v>
      </c>
      <c r="E22" s="35">
        <f>ROW()</f>
        <v>22</v>
      </c>
      <c r="F22" s="35" t="s">
        <v>49</v>
      </c>
      <c r="G22" s="29"/>
      <c r="H22" s="9" t="str">
        <f>LOOKUP(IF(LEFT($H$1,2)="PR",3,IF(LEFT($H$1,2)="D1",34,IF(LEFT($H$1,2)="D2",75,IF(LEFT($H$1,2)="D3",126,187))))+VALUE((RIGHT($H$1,1)-1)*10)+1,$E:$E,$D:$D)</f>
        <v>Gymnase Bayard – Les Abrets – rue Bayard  - 06 23 89 70 05</v>
      </c>
      <c r="I22" s="10"/>
      <c r="J22" s="11"/>
    </row>
    <row r="23" spans="1:10" x14ac:dyDescent="0.25">
      <c r="B23" s="5" t="s">
        <v>7</v>
      </c>
      <c r="C23" s="5" t="s">
        <v>8</v>
      </c>
      <c r="D23" s="5" t="s">
        <v>84</v>
      </c>
      <c r="E23" s="35">
        <f>ROW()</f>
        <v>23</v>
      </c>
      <c r="F23" s="36" t="s">
        <v>50</v>
      </c>
      <c r="G23" s="25" t="s">
        <v>16</v>
      </c>
      <c r="H23" s="6" t="str">
        <f>LOOKUP(IF(LEFT($H$1,2)="PR",3,IF(LEFT($H$1,2)="D1",34,IF(LEFT($H$1,2)="D2",75,IF(LEFT($H$1,2)="D3",126,187))))+VALUE((RIGHT($H$1,1)-1)*10)+2,$E:$E,$B:$B)</f>
        <v>TT VILLEFONTAINE 2</v>
      </c>
      <c r="I23" s="7" t="s">
        <v>11</v>
      </c>
      <c r="J23" s="8" t="str">
        <f>LOOKUP(IF(LEFT($H$1,2)="PR",3,IF(LEFT($H$1,2)="D1",34,IF(LEFT($H$1,2)="D2",75,IF(LEFT($H$1,2)="D3",126,187))))+VALUE((RIGHT($H$1,1)-1)*10)+5,$E:$E,$B:$B)</f>
        <v>VARCES VIF TT 5</v>
      </c>
    </row>
    <row r="24" spans="1:10" x14ac:dyDescent="0.25">
      <c r="A24">
        <v>1</v>
      </c>
      <c r="B24" t="s">
        <v>128</v>
      </c>
      <c r="C24" t="s">
        <v>129</v>
      </c>
      <c r="D24" t="s">
        <v>130</v>
      </c>
      <c r="E24" s="35">
        <f>ROW()</f>
        <v>24</v>
      </c>
      <c r="F24" s="35" t="s">
        <v>3</v>
      </c>
      <c r="G24" s="29"/>
      <c r="H24" s="9" t="str">
        <f>LOOKUP(IF(LEFT($H$1,2)="PR",3,IF(LEFT($H$1,2)="D1",34,IF(LEFT($H$1,2)="D2",75,IF(LEFT($H$1,2)="D3",126,187))))+VALUE((RIGHT($H$1,1)-1)*10)+2,$E:$E,$D:$D)</f>
        <v>Gymnase Bernard Jeu - 1 AVENUE DES PINS -38090 VILLEFONTAINE</v>
      </c>
      <c r="I24" s="10"/>
      <c r="J24" s="11"/>
    </row>
    <row r="25" spans="1:10" x14ac:dyDescent="0.25">
      <c r="A25">
        <v>2</v>
      </c>
      <c r="B25" t="s">
        <v>131</v>
      </c>
      <c r="C25" t="s">
        <v>92</v>
      </c>
      <c r="D25" t="s">
        <v>93</v>
      </c>
      <c r="E25" s="35">
        <f>ROW()</f>
        <v>25</v>
      </c>
      <c r="F25" s="35" t="s">
        <v>53</v>
      </c>
      <c r="G25" s="25" t="s">
        <v>20</v>
      </c>
      <c r="H25" s="6" t="str">
        <f>LOOKUP(IF(LEFT($H$1,2)="PR",3,IF(LEFT($H$1,2)="D1",34,IF(LEFT($H$1,2)="D2",75,IF(LEFT($H$1,2)="D3",126,187))))+VALUE((RIGHT($H$1,1)-1)*10)+3,$E:$E,$B:$B)</f>
        <v>VAULX MILIEU TT 1</v>
      </c>
      <c r="I25" s="7" t="s">
        <v>11</v>
      </c>
      <c r="J25" s="8" t="str">
        <f>LOOKUP(IF(LEFT($H$1,2)="PR",3,IF(LEFT($H$1,2)="D1",34,IF(LEFT($H$1,2)="D2",75,IF(LEFT($H$1,2)="D3",126,187))))+VALUE((RIGHT($H$1,1)-1)*10)+4,$E:$E,$B:$B)</f>
        <v>GBTT FROGES  9</v>
      </c>
    </row>
    <row r="26" spans="1:10" x14ac:dyDescent="0.25">
      <c r="A26">
        <v>3</v>
      </c>
      <c r="B26" t="s">
        <v>132</v>
      </c>
      <c r="C26" t="s">
        <v>133</v>
      </c>
      <c r="D26" t="s">
        <v>134</v>
      </c>
      <c r="E26" s="35">
        <f>ROW()</f>
        <v>26</v>
      </c>
      <c r="F26" s="35" t="s">
        <v>54</v>
      </c>
      <c r="G26" s="29"/>
      <c r="H26" s="9" t="str">
        <f>LOOKUP(IF(LEFT($H$1,2)="PR",3,IF(LEFT($H$1,2)="D1",34,IF(LEFT($H$1,2)="D2",75,IF(LEFT($H$1,2)="D3",126,187))))+VALUE((RIGHT($H$1,1)-1)*10)+3,$E:$E,$D:$D)</f>
        <v>Gymnase municipal – 18, rue des écoles – Vaulx Milieu – 04 74 94 00 93</v>
      </c>
      <c r="I26" s="10"/>
      <c r="J26" s="11"/>
    </row>
    <row r="27" spans="1:10" x14ac:dyDescent="0.25">
      <c r="A27">
        <v>4</v>
      </c>
      <c r="B27" t="s">
        <v>135</v>
      </c>
      <c r="C27" t="s">
        <v>136</v>
      </c>
      <c r="D27" t="s">
        <v>137</v>
      </c>
      <c r="E27" s="35">
        <f>ROW()</f>
        <v>27</v>
      </c>
      <c r="F27" s="35" t="s">
        <v>55</v>
      </c>
      <c r="G27" s="25" t="s">
        <v>56</v>
      </c>
      <c r="H27" s="6" t="str">
        <f>LOOKUP(IF(LEFT($H$1,2)="PR",3,IF(LEFT($H$1,2)="D1",34,IF(LEFT($H$1,2)="D2",75,IF(LEFT($H$1,2)="D3",126,187))))+VALUE((RIGHT($H$1,1)-1)*10)+8,$E:$E,$B:$B)</f>
        <v>TT.ST ROMAIN JALIONAS 3</v>
      </c>
      <c r="I27" s="7" t="s">
        <v>11</v>
      </c>
      <c r="J27" s="8" t="str">
        <f>LOOKUP(IF(LEFT($H$1,2)="PR",3,IF(LEFT($H$1,2)="D1",34,IF(LEFT($H$1,2)="D2",75,IF(LEFT($H$1,2)="D3",126,187))))+VALUE((RIGHT($H$1,1)-1)*10)+7,$E:$E,$B:$B)</f>
        <v>BOURGOIN JALLIEU 6</v>
      </c>
    </row>
    <row r="28" spans="1:10" x14ac:dyDescent="0.25">
      <c r="A28">
        <v>5</v>
      </c>
      <c r="B28" t="s">
        <v>138</v>
      </c>
      <c r="C28" t="s">
        <v>139</v>
      </c>
      <c r="D28" t="s">
        <v>140</v>
      </c>
      <c r="E28" s="35">
        <f>ROW()</f>
        <v>28</v>
      </c>
      <c r="F28" s="35" t="s">
        <v>57</v>
      </c>
      <c r="G28" s="26"/>
      <c r="H28" s="12" t="str">
        <f>LOOKUP(IF(LEFT($H$1,2)="PR",3,IF(LEFT($H$1,2)="D1",34,IF(LEFT($H$1,2)="D2",75,IF(LEFT($H$1,2)="D3",126,187))))+VALUE((RIGHT($H$1,1)-1)*10)+8,$E:$E,$D:$D)</f>
        <v>Gymnase George Blériot – Impasse Marthelin – St Romain – 04 74 90 43 05</v>
      </c>
      <c r="I28" s="13"/>
      <c r="J28" s="14"/>
    </row>
    <row r="29" spans="1:10" x14ac:dyDescent="0.25">
      <c r="A29">
        <v>6</v>
      </c>
      <c r="B29" t="s">
        <v>141</v>
      </c>
      <c r="C29" t="s">
        <v>113</v>
      </c>
      <c r="D29" t="s">
        <v>114</v>
      </c>
      <c r="E29" s="35">
        <f>ROW()</f>
        <v>29</v>
      </c>
      <c r="F29" s="35" t="s">
        <v>58</v>
      </c>
      <c r="G29" s="4" t="s">
        <v>24</v>
      </c>
      <c r="H29" s="27">
        <f>IF($D$1="Phase 1",'[1]3- Prépa Réu'!E$35,'[1]3- Prépa Réu'!E$49)</f>
        <v>46333</v>
      </c>
      <c r="I29" s="27"/>
      <c r="J29" s="27"/>
    </row>
    <row r="30" spans="1:10" x14ac:dyDescent="0.25">
      <c r="A30">
        <v>7</v>
      </c>
      <c r="B30" t="s">
        <v>142</v>
      </c>
      <c r="C30" t="s">
        <v>92</v>
      </c>
      <c r="D30" t="s">
        <v>93</v>
      </c>
      <c r="E30" s="35">
        <f>ROW()</f>
        <v>30</v>
      </c>
      <c r="F30" s="35" t="s">
        <v>59</v>
      </c>
      <c r="G30" s="28" t="s">
        <v>26</v>
      </c>
      <c r="H30" s="6" t="str">
        <f>LOOKUP(IF(LEFT($H$1,2)="PR",3,IF(LEFT($H$1,2)="D1",34,IF(LEFT($H$1,2)="D2",75,IF(LEFT($H$1,2)="D3",126,187))))+VALUE((RIGHT($H$1,1)-1)*10)+5,$E:$E,$B:$B)</f>
        <v>VARCES VIF TT 5</v>
      </c>
      <c r="I30" s="7" t="s">
        <v>11</v>
      </c>
      <c r="J30" s="8" t="str">
        <f>LOOKUP(IF(LEFT($H$1,2)="PR",3,IF(LEFT($H$1,2)="D1",34,IF(LEFT($H$1,2)="D2",75,IF(LEFT($H$1,2)="D3",126,187))))+VALUE((RIGHT($H$1,1)-1)*10)+1,$E:$E,$B:$B)</f>
        <v>CHIMILIN ABRETS PONT 5</v>
      </c>
    </row>
    <row r="31" spans="1:10" x14ac:dyDescent="0.25">
      <c r="A31">
        <v>8</v>
      </c>
      <c r="B31" t="s">
        <v>143</v>
      </c>
      <c r="C31" t="s">
        <v>105</v>
      </c>
      <c r="D31" t="s">
        <v>144</v>
      </c>
      <c r="E31" s="35">
        <f>ROW()</f>
        <v>31</v>
      </c>
      <c r="F31" s="35" t="s">
        <v>61</v>
      </c>
      <c r="G31" s="29"/>
      <c r="H31" s="9" t="str">
        <f>LOOKUP(IF(LEFT($H$1,2)="PR",3,IF(LEFT($H$1,2)="D1",34,IF(LEFT($H$1,2)="D2",75,IF(LEFT($H$1,2)="D3",126,187))))+VALUE((RIGHT($H$1,1)-1)*10)+5,$E:$E,$D:$D)</f>
        <v>Gymnase Champ Nigat – Collège Jules VERNE – Varces</v>
      </c>
      <c r="I31" s="10"/>
      <c r="J31" s="11"/>
    </row>
    <row r="32" spans="1:10" ht="18" x14ac:dyDescent="0.25">
      <c r="A32" s="31" t="s">
        <v>63</v>
      </c>
      <c r="B32" s="31"/>
      <c r="C32" s="31"/>
      <c r="D32" t="s">
        <v>107</v>
      </c>
      <c r="E32" s="35">
        <f>ROW()</f>
        <v>32</v>
      </c>
      <c r="F32" s="35" t="s">
        <v>64</v>
      </c>
      <c r="G32" s="25" t="s">
        <v>32</v>
      </c>
      <c r="H32" s="6" t="str">
        <f>LOOKUP(IF(LEFT($H$1,2)="PR",3,IF(LEFT($H$1,2)="D1",34,IF(LEFT($H$1,2)="D2",75,IF(LEFT($H$1,2)="D3",126,187))))+VALUE((RIGHT($H$1,1)-1)*10)+4,$E:$E,$B:$B)</f>
        <v>GBTT FROGES  9</v>
      </c>
      <c r="I32" s="7" t="s">
        <v>11</v>
      </c>
      <c r="J32" s="8" t="str">
        <f>LOOKUP(IF(LEFT($H$1,2)="PR",3,IF(LEFT($H$1,2)="D1",34,IF(LEFT($H$1,2)="D2",75,IF(LEFT($H$1,2)="D3",126,187))))+VALUE((RIGHT($H$1,1)-1)*10)+2,$E:$E,$B:$B)</f>
        <v>TT VILLEFONTAINE 2</v>
      </c>
    </row>
    <row r="33" spans="1:10" x14ac:dyDescent="0.25">
      <c r="A33" s="30" t="s">
        <v>4</v>
      </c>
      <c r="B33" s="30"/>
      <c r="C33" s="30"/>
      <c r="D33" s="15" t="s">
        <v>107</v>
      </c>
      <c r="E33" s="35">
        <f>ROW()</f>
        <v>33</v>
      </c>
      <c r="F33" s="35" t="s">
        <v>65</v>
      </c>
      <c r="G33" s="29"/>
      <c r="H33" s="9" t="str">
        <f>LOOKUP(IF(LEFT($H$1,2)="PR",3,IF(LEFT($H$1,2)="D1",34,IF(LEFT($H$1,2)="D2",75,IF(LEFT($H$1,2)="D3",126,187))))+VALUE((RIGHT($H$1,1)-1)*10)+4,$E:$E,$D:$D)</f>
        <v>Gymnase Simone de Beauvoir - 183 rue Hector Berlioz - 38920 Crolles</v>
      </c>
      <c r="I33" s="10"/>
      <c r="J33" s="11"/>
    </row>
    <row r="34" spans="1:10" x14ac:dyDescent="0.25">
      <c r="B34" s="16" t="s">
        <v>7</v>
      </c>
      <c r="C34" s="16" t="s">
        <v>8</v>
      </c>
      <c r="D34" s="16" t="s">
        <v>84</v>
      </c>
      <c r="E34" s="35">
        <f>ROW()</f>
        <v>34</v>
      </c>
      <c r="F34" s="35" t="s">
        <v>66</v>
      </c>
      <c r="G34" s="25" t="s">
        <v>67</v>
      </c>
      <c r="H34" s="6" t="str">
        <f>LOOKUP(IF(LEFT($H$1,2)="PR",3,IF(LEFT($H$1,2)="D1",34,IF(LEFT($H$1,2)="D2",75,IF(LEFT($H$1,2)="D3",126,187))))+VALUE((RIGHT($H$1,1)-1)*10)+3,$E:$E,$B:$B)</f>
        <v>VAULX MILIEU TT 1</v>
      </c>
      <c r="I34" s="7" t="s">
        <v>11</v>
      </c>
      <c r="J34" s="8" t="str">
        <f>LOOKUP(IF(LEFT($H$1,2)="PR",3,IF(LEFT($H$1,2)="D1",34,IF(LEFT($H$1,2)="D2",75,IF(LEFT($H$1,2)="D3",126,187))))+VALUE((RIGHT($H$1,1)-1)*10)+8,$E:$E,$B:$B)</f>
        <v>TT.ST ROMAIN JALIONAS 3</v>
      </c>
    </row>
    <row r="35" spans="1:10" x14ac:dyDescent="0.25">
      <c r="A35">
        <v>1</v>
      </c>
      <c r="B35" t="s">
        <v>145</v>
      </c>
      <c r="C35" t="s">
        <v>89</v>
      </c>
      <c r="D35" t="s">
        <v>90</v>
      </c>
      <c r="E35" s="35">
        <f>ROW()</f>
        <v>35</v>
      </c>
      <c r="F35" s="35" t="s">
        <v>68</v>
      </c>
      <c r="G35" s="29"/>
      <c r="H35" s="9" t="str">
        <f>LOOKUP(IF(LEFT($H$1,2)="PR",3,IF(LEFT($H$1,2)="D1",34,IF(LEFT($H$1,2)="D2",75,IF(LEFT($H$1,2)="D3",126,187))))+VALUE((RIGHT($H$1,1)-1)*10)+3,$E:$E,$D:$D)</f>
        <v>Gymnase municipal – 18, rue des écoles – Vaulx Milieu – 04 74 94 00 93</v>
      </c>
      <c r="I35" s="10"/>
      <c r="J35" s="11"/>
    </row>
    <row r="36" spans="1:10" x14ac:dyDescent="0.25">
      <c r="A36">
        <v>2</v>
      </c>
      <c r="B36" t="s">
        <v>146</v>
      </c>
      <c r="C36" t="s">
        <v>147</v>
      </c>
      <c r="D36" t="s">
        <v>148</v>
      </c>
      <c r="E36" s="35">
        <f>ROW()</f>
        <v>36</v>
      </c>
      <c r="F36" s="36" t="s">
        <v>50</v>
      </c>
      <c r="G36" s="25" t="s">
        <v>70</v>
      </c>
      <c r="H36" s="6" t="str">
        <f>LOOKUP(IF(LEFT($H$1,2)="PR",3,IF(LEFT($H$1,2)="D1",34,IF(LEFT($H$1,2)="D2",75,IF(LEFT($H$1,2)="D3",126,187))))+VALUE((RIGHT($H$1,1)-1)*10)+6,$E:$E,$B:$B)</f>
        <v>VERNIOZ MJC 2</v>
      </c>
      <c r="I36" s="7" t="s">
        <v>11</v>
      </c>
      <c r="J36" s="8" t="str">
        <f>LOOKUP(IF(LEFT($H$1,2)="PR",3,IF(LEFT($H$1,2)="D1",34,IF(LEFT($H$1,2)="D2",75,IF(LEFT($H$1,2)="D3",126,187))))+VALUE((RIGHT($H$1,1)-1)*10)+7,$E:$E,$B:$B)</f>
        <v>BOURGOIN JALLIEU 6</v>
      </c>
    </row>
    <row r="37" spans="1:10" x14ac:dyDescent="0.25">
      <c r="A37">
        <v>3</v>
      </c>
      <c r="B37" t="s">
        <v>149</v>
      </c>
      <c r="C37" t="s">
        <v>129</v>
      </c>
      <c r="D37" t="s">
        <v>130</v>
      </c>
      <c r="E37" s="35">
        <f>ROW()</f>
        <v>37</v>
      </c>
      <c r="G37" s="26"/>
      <c r="H37" s="12" t="str">
        <f>LOOKUP(IF(LEFT($H$1,2)="PR",3,IF(LEFT($H$1,2)="D1",34,IF(LEFT($H$1,2)="D2",75,IF(LEFT($H$1,2)="D3",126,187))))+VALUE((RIGHT($H$1,1)-1)*10)+6,$E:$E,$D:$D)</f>
        <v>Salle des sports – 1569, route des 2 villages – Vernioz – 04 74 84 44 90</v>
      </c>
      <c r="I37" s="13"/>
      <c r="J37" s="14"/>
    </row>
    <row r="38" spans="1:10" x14ac:dyDescent="0.25">
      <c r="A38">
        <v>4</v>
      </c>
      <c r="B38" t="s">
        <v>150</v>
      </c>
      <c r="C38" t="s">
        <v>105</v>
      </c>
      <c r="D38" t="s">
        <v>106</v>
      </c>
      <c r="E38" s="35">
        <f>ROW()</f>
        <v>38</v>
      </c>
      <c r="G38" s="4" t="s">
        <v>39</v>
      </c>
      <c r="H38" s="27">
        <f>IF($D$1="Phase 1",'[1]3- Prépa Réu'!F$35,'[1]3- Prépa Réu'!F$49)</f>
        <v>46347</v>
      </c>
      <c r="I38" s="27"/>
      <c r="J38" s="27"/>
    </row>
    <row r="39" spans="1:10" x14ac:dyDescent="0.25">
      <c r="A39">
        <v>5</v>
      </c>
      <c r="B39" t="s">
        <v>151</v>
      </c>
      <c r="C39" t="s">
        <v>152</v>
      </c>
      <c r="D39" t="s">
        <v>153</v>
      </c>
      <c r="E39" s="35">
        <f>ROW()</f>
        <v>39</v>
      </c>
      <c r="G39" s="28" t="s">
        <v>41</v>
      </c>
      <c r="H39" s="6" t="str">
        <f>LOOKUP(IF(LEFT($H$1,2)="PR",3,IF(LEFT($H$1,2)="D1",34,IF(LEFT($H$1,2)="D2",75,IF(LEFT($H$1,2)="D3",126,187))))+VALUE((RIGHT($H$1,1)-1)*10)+1,$E:$E,$B:$B)</f>
        <v>CHIMILIN ABRETS PONT 5</v>
      </c>
      <c r="I39" s="7" t="s">
        <v>11</v>
      </c>
      <c r="J39" s="8" t="str">
        <f>LOOKUP(IF(LEFT($H$1,2)="PR",3,IF(LEFT($H$1,2)="D1",34,IF(LEFT($H$1,2)="D2",75,IF(LEFT($H$1,2)="D3",126,187))))+VALUE((RIGHT($H$1,1)-1)*10)+4,$E:$E,$B:$B)</f>
        <v>GBTT FROGES  9</v>
      </c>
    </row>
    <row r="40" spans="1:10" x14ac:dyDescent="0.25">
      <c r="A40">
        <v>6</v>
      </c>
      <c r="B40" t="s">
        <v>154</v>
      </c>
      <c r="C40" t="s">
        <v>155</v>
      </c>
      <c r="D40" t="s">
        <v>156</v>
      </c>
      <c r="E40" s="35">
        <f>ROW()</f>
        <v>40</v>
      </c>
      <c r="G40" s="29"/>
      <c r="H40" s="9" t="str">
        <f>LOOKUP(IF(LEFT($H$1,2)="PR",3,IF(LEFT($H$1,2)="D1",34,IF(LEFT($H$1,2)="D2",75,IF(LEFT($H$1,2)="D3",126,187))))+VALUE((RIGHT($H$1,1)-1)*10)+1,$E:$E,$D:$D)</f>
        <v>Gymnase Bayard – Les Abrets – rue Bayard  - 06 23 89 70 05</v>
      </c>
      <c r="I40" s="10"/>
      <c r="J40" s="11"/>
    </row>
    <row r="41" spans="1:10" x14ac:dyDescent="0.25">
      <c r="A41">
        <v>7</v>
      </c>
      <c r="B41" t="s">
        <v>157</v>
      </c>
      <c r="C41" t="s">
        <v>102</v>
      </c>
      <c r="D41" t="s">
        <v>103</v>
      </c>
      <c r="E41" s="35">
        <f>ROW()</f>
        <v>41</v>
      </c>
      <c r="G41" s="25" t="s">
        <v>71</v>
      </c>
      <c r="H41" s="6" t="str">
        <f>LOOKUP(IF(LEFT($H$1,2)="PR",3,IF(LEFT($H$1,2)="D1",34,IF(LEFT($H$1,2)="D2",75,IF(LEFT($H$1,2)="D3",126,187))))+VALUE((RIGHT($H$1,1)-1)*10)+2,$E:$E,$B:$B)</f>
        <v>TT VILLEFONTAINE 2</v>
      </c>
      <c r="I41" s="7" t="s">
        <v>11</v>
      </c>
      <c r="J41" s="8" t="str">
        <f>LOOKUP(IF(LEFT($H$1,2)="PR",3,IF(LEFT($H$1,2)="D1",34,IF(LEFT($H$1,2)="D2",75,IF(LEFT($H$1,2)="D3",126,187))))+VALUE((RIGHT($H$1,1)-1)*10)+3,$E:$E,$B:$B)</f>
        <v>VAULX MILIEU TT 1</v>
      </c>
    </row>
    <row r="42" spans="1:10" x14ac:dyDescent="0.25">
      <c r="A42">
        <v>8</v>
      </c>
      <c r="B42" t="s">
        <v>158</v>
      </c>
      <c r="C42" t="s">
        <v>159</v>
      </c>
      <c r="D42" t="s">
        <v>160</v>
      </c>
      <c r="E42" s="35">
        <f>ROW()</f>
        <v>42</v>
      </c>
      <c r="G42" s="29"/>
      <c r="H42" s="9" t="str">
        <f>LOOKUP(IF(LEFT($H$1,2)="PR",3,IF(LEFT($H$1,2)="D1",34,IF(LEFT($H$1,2)="D2",75,IF(LEFT($H$1,2)="D3",126,187))))+VALUE((RIGHT($H$1,1)-1)*10)+2,$E:$E,$D:$D)</f>
        <v>Gymnase Bernard Jeu - 1 AVENUE DES PINS -38090 VILLEFONTAINE</v>
      </c>
      <c r="I42" s="10"/>
      <c r="J42" s="11"/>
    </row>
    <row r="43" spans="1:10" x14ac:dyDescent="0.25">
      <c r="A43" s="30" t="s">
        <v>29</v>
      </c>
      <c r="B43" s="30"/>
      <c r="C43" s="30"/>
      <c r="D43" s="15" t="s">
        <v>107</v>
      </c>
      <c r="E43" s="35">
        <f>ROW()</f>
        <v>43</v>
      </c>
      <c r="G43" s="25" t="s">
        <v>72</v>
      </c>
      <c r="H43" s="6" t="str">
        <f>LOOKUP(IF(LEFT($H$1,2)="PR",3,IF(LEFT($H$1,2)="D1",34,IF(LEFT($H$1,2)="D2",75,IF(LEFT($H$1,2)="D3",126,187))))+VALUE((RIGHT($H$1,1)-1)*10)+7,$E:$E,$B:$B)</f>
        <v>BOURGOIN JALLIEU 6</v>
      </c>
      <c r="I43" s="7" t="s">
        <v>11</v>
      </c>
      <c r="J43" s="8" t="str">
        <f>LOOKUP(IF(LEFT($H$1,2)="PR",3,IF(LEFT($H$1,2)="D1",34,IF(LEFT($H$1,2)="D2",75,IF(LEFT($H$1,2)="D3",126,187))))+VALUE((RIGHT($H$1,1)-1)*10)+5,$E:$E,$B:$B)</f>
        <v>VARCES VIF TT 5</v>
      </c>
    </row>
    <row r="44" spans="1:10" x14ac:dyDescent="0.25">
      <c r="B44" s="16" t="s">
        <v>7</v>
      </c>
      <c r="C44" s="16" t="s">
        <v>8</v>
      </c>
      <c r="D44" s="16" t="s">
        <v>84</v>
      </c>
      <c r="E44" s="35">
        <f>ROW()</f>
        <v>44</v>
      </c>
      <c r="G44" s="29"/>
      <c r="H44" s="9" t="str">
        <f>LOOKUP(IF(LEFT($H$1,2)="PR",3,IF(LEFT($H$1,2)="D1",34,IF(LEFT($H$1,2)="D2",75,IF(LEFT($H$1,2)="D3",126,187))))+VALUE((RIGHT($H$1,1)-1)*10)+7,$E:$E,$D:$D)</f>
        <v>Salle Dolbeau – 99, rue de la libération – Bourgoin – 04 74 93 12 28</v>
      </c>
      <c r="I44" s="10"/>
      <c r="J44" s="11"/>
    </row>
    <row r="45" spans="1:10" x14ac:dyDescent="0.25">
      <c r="A45">
        <v>1</v>
      </c>
      <c r="B45" t="s">
        <v>161</v>
      </c>
      <c r="C45" t="s">
        <v>86</v>
      </c>
      <c r="D45" t="s">
        <v>87</v>
      </c>
      <c r="E45" s="35">
        <f>ROW()</f>
        <v>45</v>
      </c>
      <c r="G45" s="25" t="s">
        <v>73</v>
      </c>
      <c r="H45" s="6" t="str">
        <f>LOOKUP(IF(LEFT($H$1,2)="PR",3,IF(LEFT($H$1,2)="D1",34,IF(LEFT($H$1,2)="D2",75,IF(LEFT($H$1,2)="D3",126,187))))+VALUE((RIGHT($H$1,1)-1)*10)+8,$E:$E,$B:$B)</f>
        <v>TT.ST ROMAIN JALIONAS 3</v>
      </c>
      <c r="I45" s="7" t="s">
        <v>11</v>
      </c>
      <c r="J45" s="8" t="str">
        <f>LOOKUP(IF(LEFT($H$1,2)="PR",3,IF(LEFT($H$1,2)="D1",34,IF(LEFT($H$1,2)="D2",75,IF(LEFT($H$1,2)="D3",126,187))))+VALUE((RIGHT($H$1,1)-1)*10)+6,$E:$E,$B:$B)</f>
        <v>VERNIOZ MJC 2</v>
      </c>
    </row>
    <row r="46" spans="1:10" x14ac:dyDescent="0.25">
      <c r="A46">
        <v>2</v>
      </c>
      <c r="B46" t="s">
        <v>162</v>
      </c>
      <c r="C46" t="s">
        <v>92</v>
      </c>
      <c r="D46" t="s">
        <v>93</v>
      </c>
      <c r="E46" s="35">
        <f>ROW()</f>
        <v>46</v>
      </c>
      <c r="G46" s="26"/>
      <c r="H46" s="12" t="str">
        <f>LOOKUP(IF(LEFT($H$1,2)="PR",3,IF(LEFT($H$1,2)="D1",34,IF(LEFT($H$1,2)="D2",75,IF(LEFT($H$1,2)="D3",126,187))))+VALUE((RIGHT($H$1,1)-1)*10)+8,$E:$E,$D:$D)</f>
        <v>Gymnase George Blériot – Impasse Marthelin – St Romain – 04 74 90 43 05</v>
      </c>
      <c r="I46" s="13"/>
      <c r="J46" s="14"/>
    </row>
    <row r="47" spans="1:10" x14ac:dyDescent="0.25">
      <c r="A47">
        <v>3</v>
      </c>
      <c r="B47" t="s">
        <v>163</v>
      </c>
      <c r="C47" t="s">
        <v>164</v>
      </c>
      <c r="D47" t="s">
        <v>165</v>
      </c>
      <c r="E47" s="35">
        <f>ROW()</f>
        <v>47</v>
      </c>
      <c r="G47" s="4" t="s">
        <v>51</v>
      </c>
      <c r="H47" s="27">
        <f>IF($D$1="Phase 1",'[1]3- Prépa Réu'!G$35,'[1]3- Prépa Réu'!G$49)</f>
        <v>46361</v>
      </c>
      <c r="I47" s="27"/>
      <c r="J47" s="27"/>
    </row>
    <row r="48" spans="1:10" x14ac:dyDescent="0.25">
      <c r="A48">
        <v>4</v>
      </c>
      <c r="B48" t="s">
        <v>166</v>
      </c>
      <c r="C48" t="s">
        <v>123</v>
      </c>
      <c r="D48" t="s">
        <v>124</v>
      </c>
      <c r="E48" s="35">
        <f>ROW()</f>
        <v>48</v>
      </c>
      <c r="G48" s="28" t="s">
        <v>52</v>
      </c>
      <c r="H48" s="6" t="str">
        <f>LOOKUP(IF(LEFT($H$1,2)="PR",3,IF(LEFT($H$1,2)="D1",34,IF(LEFT($H$1,2)="D2",75,IF(LEFT($H$1,2)="D3",126,187))))+VALUE((RIGHT($H$1,1)-1)*10)+3,$E:$E,$B:$B)</f>
        <v>VAULX MILIEU TT 1</v>
      </c>
      <c r="I48" s="7" t="s">
        <v>11</v>
      </c>
      <c r="J48" s="8" t="str">
        <f>LOOKUP(IF(LEFT($H$1,2)="PR",3,IF(LEFT($H$1,2)="D1",34,IF(LEFT($H$1,2)="D2",75,IF(LEFT($H$1,2)="D3",126,187))))+VALUE((RIGHT($H$1,1)-1)*10)+1,$E:$E,$B:$B)</f>
        <v>CHIMILIN ABRETS PONT 5</v>
      </c>
    </row>
    <row r="49" spans="1:10" x14ac:dyDescent="0.25">
      <c r="A49">
        <v>5</v>
      </c>
      <c r="B49" t="s">
        <v>167</v>
      </c>
      <c r="C49" t="s">
        <v>98</v>
      </c>
      <c r="D49" t="s">
        <v>99</v>
      </c>
      <c r="E49" s="35">
        <f>ROW()</f>
        <v>49</v>
      </c>
      <c r="G49" s="29"/>
      <c r="H49" s="9" t="str">
        <f>LOOKUP(IF(LEFT($H$1,2)="PR",3,IF(LEFT($H$1,2)="D1",34,IF(LEFT($H$1,2)="D2",75,IF(LEFT($H$1,2)="D3",126,187))))+VALUE((RIGHT($H$1,1)-1)*10)+3,$E:$E,$D:$D)</f>
        <v>Gymnase municipal – 18, rue des écoles – Vaulx Milieu – 04 74 94 00 93</v>
      </c>
      <c r="I49" s="10"/>
      <c r="J49" s="11"/>
    </row>
    <row r="50" spans="1:10" x14ac:dyDescent="0.25">
      <c r="A50">
        <v>6</v>
      </c>
      <c r="B50" t="s">
        <v>168</v>
      </c>
      <c r="C50" t="s">
        <v>155</v>
      </c>
      <c r="D50" t="s">
        <v>156</v>
      </c>
      <c r="E50" s="35">
        <f>ROW()</f>
        <v>50</v>
      </c>
      <c r="G50" s="25" t="s">
        <v>74</v>
      </c>
      <c r="H50" s="6" t="str">
        <f>LOOKUP(IF(LEFT($H$1,2)="PR",3,IF(LEFT($H$1,2)="D1",34,IF(LEFT($H$1,2)="D2",75,IF(LEFT($H$1,2)="D3",126,187))))+VALUE((RIGHT($H$1,1)-1)*10)+2,$E:$E,$B:$B)</f>
        <v>TT VILLEFONTAINE 2</v>
      </c>
      <c r="I50" s="7" t="s">
        <v>11</v>
      </c>
      <c r="J50" s="8" t="str">
        <f>LOOKUP(IF(LEFT($H$1,2)="PR",3,IF(LEFT($H$1,2)="D1",34,IF(LEFT($H$1,2)="D2",75,IF(LEFT($H$1,2)="D3",126,187))))+VALUE((RIGHT($H$1,1)-1)*10)+8,$E:$E,$B:$B)</f>
        <v>TT.ST ROMAIN JALIONAS 3</v>
      </c>
    </row>
    <row r="51" spans="1:10" x14ac:dyDescent="0.25">
      <c r="A51">
        <v>7</v>
      </c>
      <c r="B51" t="s">
        <v>169</v>
      </c>
      <c r="C51" t="s">
        <v>102</v>
      </c>
      <c r="D51" t="s">
        <v>103</v>
      </c>
      <c r="E51" s="35">
        <f>ROW()</f>
        <v>51</v>
      </c>
      <c r="G51" s="29"/>
      <c r="H51" s="9" t="str">
        <f>LOOKUP(IF(LEFT($H$1,2)="PR",3,IF(LEFT($H$1,2)="D1",34,IF(LEFT($H$1,2)="D2",75,IF(LEFT($H$1,2)="D3",126,187))))+VALUE((RIGHT($H$1,1)-1)*10)+2,$E:$E,$D:$D)</f>
        <v>Gymnase Bernard Jeu - 1 AVENUE DES PINS -38090 VILLEFONTAINE</v>
      </c>
      <c r="I51" s="10"/>
      <c r="J51" s="11"/>
    </row>
    <row r="52" spans="1:10" x14ac:dyDescent="0.25">
      <c r="A52">
        <v>8</v>
      </c>
      <c r="B52" t="s">
        <v>170</v>
      </c>
      <c r="C52" t="s">
        <v>126</v>
      </c>
      <c r="D52" t="s">
        <v>127</v>
      </c>
      <c r="E52" s="35">
        <f>ROW()</f>
        <v>52</v>
      </c>
      <c r="G52" s="25" t="s">
        <v>75</v>
      </c>
      <c r="H52" s="6" t="str">
        <f>LOOKUP(IF(LEFT($H$1,2)="PR",3,IF(LEFT($H$1,2)="D1",34,IF(LEFT($H$1,2)="D2",75,IF(LEFT($H$1,2)="D3",126,187))))+VALUE((RIGHT($H$1,1)-1)*10)+4,$E:$E,$B:$B)</f>
        <v>GBTT FROGES  9</v>
      </c>
      <c r="I52" s="7" t="s">
        <v>11</v>
      </c>
      <c r="J52" s="8" t="str">
        <f>LOOKUP(IF(LEFT($H$1,2)="PR",3,IF(LEFT($H$1,2)="D1",34,IF(LEFT($H$1,2)="D2",75,IF(LEFT($H$1,2)="D3",126,187))))+VALUE((RIGHT($H$1,1)-1)*10)+7,$E:$E,$B:$B)</f>
        <v>BOURGOIN JALLIEU 6</v>
      </c>
    </row>
    <row r="53" spans="1:10" x14ac:dyDescent="0.25">
      <c r="A53" s="30" t="s">
        <v>48</v>
      </c>
      <c r="B53" s="30"/>
      <c r="C53" s="30"/>
      <c r="D53" s="15" t="s">
        <v>107</v>
      </c>
      <c r="E53" s="35">
        <f>ROW()</f>
        <v>53</v>
      </c>
      <c r="G53" s="29"/>
      <c r="H53" s="9" t="str">
        <f>LOOKUP(IF(LEFT($H$1,2)="PR",3,IF(LEFT($H$1,2)="D1",34,IF(LEFT($H$1,2)="D2",75,IF(LEFT($H$1,2)="D3",126,187))))+VALUE((RIGHT($H$1,1)-1)*10)+4,$E:$E,$D:$D)</f>
        <v>Gymnase Simone de Beauvoir - 183 rue Hector Berlioz - 38920 Crolles</v>
      </c>
      <c r="I53" s="10"/>
      <c r="J53" s="11"/>
    </row>
    <row r="54" spans="1:10" x14ac:dyDescent="0.25">
      <c r="B54" s="16" t="s">
        <v>7</v>
      </c>
      <c r="C54" s="16" t="s">
        <v>8</v>
      </c>
      <c r="D54" s="16" t="s">
        <v>84</v>
      </c>
      <c r="E54" s="35">
        <f>ROW()</f>
        <v>54</v>
      </c>
      <c r="G54" s="25" t="s">
        <v>47</v>
      </c>
      <c r="H54" s="6" t="str">
        <f>LOOKUP(IF(LEFT($H$1,2)="PR",3,IF(LEFT($H$1,2)="D1",34,IF(LEFT($H$1,2)="D2",75,IF(LEFT($H$1,2)="D3",126,187))))+VALUE((RIGHT($H$1,1)-1)*10)+5,$E:$E,$B:$B)</f>
        <v>VARCES VIF TT 5</v>
      </c>
      <c r="I54" s="7" t="s">
        <v>11</v>
      </c>
      <c r="J54" s="8" t="str">
        <f>LOOKUP(IF(LEFT($H$1,2)="PR",3,IF(LEFT($H$1,2)="D1",34,IF(LEFT($H$1,2)="D2",75,IF(LEFT($H$1,2)="D3",126,187))))+VALUE((RIGHT($H$1,1)-1)*10)+6,$E:$E,$B:$B)</f>
        <v>VERNIOZ MJC 2</v>
      </c>
    </row>
    <row r="55" spans="1:10" x14ac:dyDescent="0.25">
      <c r="A55">
        <v>1</v>
      </c>
      <c r="B55" t="s">
        <v>171</v>
      </c>
      <c r="C55" t="s">
        <v>152</v>
      </c>
      <c r="D55" t="s">
        <v>153</v>
      </c>
      <c r="E55" s="35">
        <f>ROW()</f>
        <v>55</v>
      </c>
      <c r="G55" s="26"/>
      <c r="H55" s="12" t="str">
        <f>LOOKUP(IF(LEFT($H$1,2)="PR",3,IF(LEFT($H$1,2)="D1",34,IF(LEFT($H$1,2)="D2",75,IF(LEFT($H$1,2)="D3",126,187))))+VALUE((RIGHT($H$1,1)-1)*10)+5,$E:$E,$D:$D)</f>
        <v>Gymnase Champ Nigat – Collège Jules VERNE – Varces</v>
      </c>
      <c r="I55" s="13"/>
      <c r="J55" s="14"/>
    </row>
    <row r="56" spans="1:10" x14ac:dyDescent="0.25">
      <c r="A56">
        <v>2</v>
      </c>
      <c r="B56" t="s">
        <v>172</v>
      </c>
      <c r="C56" t="s">
        <v>89</v>
      </c>
      <c r="D56" t="s">
        <v>90</v>
      </c>
      <c r="E56" s="35">
        <f>ROW()</f>
        <v>56</v>
      </c>
      <c r="G56" s="4" t="s">
        <v>60</v>
      </c>
      <c r="H56" s="27">
        <f>IF($D$1="Phase 1",'[1]3- Prépa Réu'!H$35,'[1]3- Prépa Réu'!H$49)</f>
        <v>46368</v>
      </c>
      <c r="I56" s="27"/>
      <c r="J56" s="27"/>
    </row>
    <row r="57" spans="1:10" x14ac:dyDescent="0.25">
      <c r="A57">
        <v>3</v>
      </c>
      <c r="B57" t="s">
        <v>173</v>
      </c>
      <c r="C57" t="s">
        <v>174</v>
      </c>
      <c r="D57" t="s">
        <v>175</v>
      </c>
      <c r="E57" s="35">
        <f>ROW()</f>
        <v>57</v>
      </c>
      <c r="G57" s="28" t="s">
        <v>62</v>
      </c>
      <c r="H57" s="6" t="str">
        <f>LOOKUP(IF(LEFT($H$1,2)="PR",3,IF(LEFT($H$1,2)="D1",34,IF(LEFT($H$1,2)="D2",75,IF(LEFT($H$1,2)="D3",126,187))))+VALUE((RIGHT($H$1,1)-1)*10)+1,$E:$E,$B:$B)</f>
        <v>CHIMILIN ABRETS PONT 5</v>
      </c>
      <c r="I57" s="7" t="s">
        <v>11</v>
      </c>
      <c r="J57" s="8" t="str">
        <f>LOOKUP(IF(LEFT($H$1,2)="PR",3,IF(LEFT($H$1,2)="D1",34,IF(LEFT($H$1,2)="D2",75,IF(LEFT($H$1,2)="D3",126,187))))+VALUE((RIGHT($H$1,1)-1)*10)+2,$E:$E,$B:$B)</f>
        <v>TT VILLEFONTAINE 2</v>
      </c>
    </row>
    <row r="58" spans="1:10" x14ac:dyDescent="0.25">
      <c r="A58">
        <v>4</v>
      </c>
      <c r="B58" t="s">
        <v>176</v>
      </c>
      <c r="C58" t="s">
        <v>177</v>
      </c>
      <c r="D58" t="s">
        <v>178</v>
      </c>
      <c r="E58" s="35">
        <f>ROW()</f>
        <v>58</v>
      </c>
      <c r="G58" s="29"/>
      <c r="H58" s="9" t="str">
        <f>LOOKUP(IF(LEFT($H$1,2)="PR",3,IF(LEFT($H$1,2)="D1",34,IF(LEFT($H$1,2)="D2",75,IF(LEFT($H$1,2)="D3",126,187))))+VALUE((RIGHT($H$1,1)-1)*10)+1,$E:$E,$D:$D)</f>
        <v>Gymnase Bayard – Les Abrets – rue Bayard  - 06 23 89 70 05</v>
      </c>
      <c r="I58" s="10"/>
      <c r="J58" s="11"/>
    </row>
    <row r="59" spans="1:10" x14ac:dyDescent="0.25">
      <c r="A59">
        <v>5</v>
      </c>
      <c r="B59" t="s">
        <v>179</v>
      </c>
      <c r="C59" t="s">
        <v>86</v>
      </c>
      <c r="D59" t="s">
        <v>87</v>
      </c>
      <c r="E59" s="35">
        <f>ROW()</f>
        <v>59</v>
      </c>
      <c r="G59" s="25" t="s">
        <v>76</v>
      </c>
      <c r="H59" s="6" t="str">
        <f>LOOKUP(IF(LEFT($H$1,2)="PR",3,IF(LEFT($H$1,2)="D1",34,IF(LEFT($H$1,2)="D2",75,IF(LEFT($H$1,2)="D3",126,187))))+VALUE((RIGHT($H$1,1)-1)*10)+7,$E:$E,$B:$B)</f>
        <v>BOURGOIN JALLIEU 6</v>
      </c>
      <c r="I59" s="7" t="s">
        <v>11</v>
      </c>
      <c r="J59" s="8" t="str">
        <f>LOOKUP(IF(LEFT($H$1,2)="PR",3,IF(LEFT($H$1,2)="D1",34,IF(LEFT($H$1,2)="D2",75,IF(LEFT($H$1,2)="D3",126,187))))+VALUE((RIGHT($H$1,1)-1)*10)+3,$E:$E,$B:$B)</f>
        <v>VAULX MILIEU TT 1</v>
      </c>
    </row>
    <row r="60" spans="1:10" x14ac:dyDescent="0.25">
      <c r="A60">
        <v>6</v>
      </c>
      <c r="B60" t="s">
        <v>180</v>
      </c>
      <c r="C60" t="s">
        <v>181</v>
      </c>
      <c r="D60" t="s">
        <v>182</v>
      </c>
      <c r="E60" s="35">
        <f>ROW()</f>
        <v>60</v>
      </c>
      <c r="G60" s="29"/>
      <c r="H60" s="9" t="str">
        <f>LOOKUP(IF(LEFT($H$1,2)="PR",3,IF(LEFT($H$1,2)="D1",34,IF(LEFT($H$1,2)="D2",75,IF(LEFT($H$1,2)="D3",126,187))))+VALUE((RIGHT($H$1,1)-1)*10)+7,$E:$E,$D:$D)</f>
        <v>Salle Dolbeau – 99, rue de la libération – Bourgoin – 04 74 93 12 28</v>
      </c>
      <c r="I60" s="10"/>
      <c r="J60" s="11"/>
    </row>
    <row r="61" spans="1:10" x14ac:dyDescent="0.25">
      <c r="A61">
        <v>7</v>
      </c>
      <c r="B61" t="s">
        <v>183</v>
      </c>
      <c r="C61" t="s">
        <v>123</v>
      </c>
      <c r="D61" t="s">
        <v>124</v>
      </c>
      <c r="E61" s="35">
        <f>ROW()</f>
        <v>61</v>
      </c>
      <c r="G61" s="25" t="s">
        <v>69</v>
      </c>
      <c r="H61" s="6" t="str">
        <f>LOOKUP(IF(LEFT($H$1,2)="PR",3,IF(LEFT($H$1,2)="D1",34,IF(LEFT($H$1,2)="D2",75,IF(LEFT($H$1,2)="D3",126,187))))+VALUE((RIGHT($H$1,1)-1)*10)+6,$E:$E,$B:$B)</f>
        <v>VERNIOZ MJC 2</v>
      </c>
      <c r="I61" s="7" t="s">
        <v>11</v>
      </c>
      <c r="J61" s="8" t="str">
        <f>LOOKUP(IF(LEFT($H$1,2)="PR",3,IF(LEFT($H$1,2)="D1",34,IF(LEFT($H$1,2)="D2",75,IF(LEFT($H$1,2)="D3",126,187))))+VALUE((RIGHT($H$1,1)-1)*10)+4,$E:$E,$B:$B)</f>
        <v>GBTT FROGES  9</v>
      </c>
    </row>
    <row r="62" spans="1:10" x14ac:dyDescent="0.25">
      <c r="A62">
        <v>8</v>
      </c>
      <c r="B62" t="s">
        <v>184</v>
      </c>
      <c r="C62" t="s">
        <v>185</v>
      </c>
      <c r="D62" t="s">
        <v>186</v>
      </c>
      <c r="E62" s="35">
        <f>ROW()</f>
        <v>62</v>
      </c>
      <c r="G62" s="29"/>
      <c r="H62" s="9" t="str">
        <f>LOOKUP(IF(LEFT($H$1,2)="PR",3,IF(LEFT($H$1,2)="D1",34,IF(LEFT($H$1,2)="D2",75,IF(LEFT($H$1,2)="D3",126,187))))+VALUE((RIGHT($H$1,1)-1)*10)+6,$E:$E,$D:$D)</f>
        <v>Salle des sports – 1569, route des 2 villages – Vernioz – 04 74 84 44 90</v>
      </c>
      <c r="I62" s="10"/>
      <c r="J62" s="11"/>
    </row>
    <row r="63" spans="1:10" x14ac:dyDescent="0.25">
      <c r="A63" s="30" t="s">
        <v>77</v>
      </c>
      <c r="B63" s="30"/>
      <c r="C63" s="30"/>
      <c r="D63" s="15" t="s">
        <v>107</v>
      </c>
      <c r="E63" s="35">
        <f>ROW()</f>
        <v>63</v>
      </c>
      <c r="G63" s="25" t="s">
        <v>78</v>
      </c>
      <c r="H63" s="6" t="str">
        <f>LOOKUP(IF(LEFT($H$1,2)="PR",3,IF(LEFT($H$1,2)="D1",34,IF(LEFT($H$1,2)="D2",75,IF(LEFT($H$1,2)="D3",126,187))))+VALUE((RIGHT($H$1,1)-1)*10)+8,$E:$E,$B:$B)</f>
        <v>TT.ST ROMAIN JALIONAS 3</v>
      </c>
      <c r="I63" s="7" t="s">
        <v>11</v>
      </c>
      <c r="J63" s="8" t="str">
        <f>LOOKUP(IF(LEFT($H$1,2)="PR",3,IF(LEFT($H$1,2)="D1",34,IF(LEFT($H$1,2)="D2",75,IF(LEFT($H$1,2)="D3",126,187))))+VALUE((RIGHT($H$1,1)-1)*10)+5,$E:$E,$B:$B)</f>
        <v>VARCES VIF TT 5</v>
      </c>
    </row>
    <row r="64" spans="1:10" x14ac:dyDescent="0.25">
      <c r="B64" s="16" t="s">
        <v>7</v>
      </c>
      <c r="C64" s="16" t="s">
        <v>8</v>
      </c>
      <c r="D64" s="16" t="s">
        <v>84</v>
      </c>
      <c r="E64" s="35">
        <f>ROW()</f>
        <v>64</v>
      </c>
      <c r="G64" s="26"/>
      <c r="H64" s="12" t="str">
        <f>LOOKUP(IF(LEFT($H$1,2)="PR",3,IF(LEFT($H$1,2)="D1",34,IF(LEFT($H$1,2)="D2",75,IF(LEFT($H$1,2)="D3",126,187))))+VALUE((RIGHT($H$1,1)-1)*10)+8,$E:$E,$D:$D)</f>
        <v>Gymnase George Blériot – Impasse Marthelin – St Romain – 04 74 90 43 05</v>
      </c>
      <c r="I64" s="13"/>
      <c r="J64" s="14"/>
    </row>
    <row r="65" spans="1:5" x14ac:dyDescent="0.25">
      <c r="A65">
        <v>1</v>
      </c>
      <c r="B65" t="s">
        <v>187</v>
      </c>
      <c r="C65" t="s">
        <v>188</v>
      </c>
      <c r="D65" t="s">
        <v>189</v>
      </c>
      <c r="E65" s="35">
        <f>ROW()</f>
        <v>65</v>
      </c>
    </row>
    <row r="66" spans="1:5" x14ac:dyDescent="0.25">
      <c r="A66">
        <v>2</v>
      </c>
      <c r="B66" t="s">
        <v>190</v>
      </c>
      <c r="C66" t="s">
        <v>191</v>
      </c>
      <c r="D66" t="s">
        <v>192</v>
      </c>
      <c r="E66" s="35">
        <f>ROW()</f>
        <v>66</v>
      </c>
    </row>
    <row r="67" spans="1:5" x14ac:dyDescent="0.25">
      <c r="A67">
        <v>3</v>
      </c>
      <c r="B67" t="s">
        <v>193</v>
      </c>
      <c r="C67" t="s">
        <v>113</v>
      </c>
      <c r="D67" t="s">
        <v>114</v>
      </c>
      <c r="E67" s="35">
        <f>ROW()</f>
        <v>67</v>
      </c>
    </row>
    <row r="68" spans="1:5" x14ac:dyDescent="0.25">
      <c r="A68">
        <v>4</v>
      </c>
      <c r="B68" t="s">
        <v>194</v>
      </c>
      <c r="C68" t="s">
        <v>195</v>
      </c>
      <c r="D68" t="s">
        <v>196</v>
      </c>
      <c r="E68" s="35">
        <f>ROW()</f>
        <v>68</v>
      </c>
    </row>
    <row r="69" spans="1:5" x14ac:dyDescent="0.25">
      <c r="A69">
        <v>5</v>
      </c>
      <c r="B69" t="s">
        <v>197</v>
      </c>
      <c r="C69" t="s">
        <v>98</v>
      </c>
      <c r="D69" t="s">
        <v>99</v>
      </c>
      <c r="E69" s="35">
        <f>ROW()</f>
        <v>69</v>
      </c>
    </row>
    <row r="70" spans="1:5" x14ac:dyDescent="0.25">
      <c r="A70">
        <v>6</v>
      </c>
      <c r="B70" t="s">
        <v>198</v>
      </c>
      <c r="C70" t="s">
        <v>155</v>
      </c>
      <c r="D70" t="s">
        <v>156</v>
      </c>
      <c r="E70" s="35">
        <f>ROW()</f>
        <v>70</v>
      </c>
    </row>
    <row r="71" spans="1:5" x14ac:dyDescent="0.25">
      <c r="A71">
        <v>7</v>
      </c>
      <c r="B71" t="s">
        <v>199</v>
      </c>
      <c r="C71" t="s">
        <v>200</v>
      </c>
      <c r="D71" t="s">
        <v>201</v>
      </c>
      <c r="E71" s="35">
        <f>ROW()</f>
        <v>71</v>
      </c>
    </row>
    <row r="72" spans="1:5" x14ac:dyDescent="0.25">
      <c r="A72">
        <v>8</v>
      </c>
      <c r="B72" t="s">
        <v>202</v>
      </c>
      <c r="C72" t="s">
        <v>126</v>
      </c>
      <c r="D72" t="s">
        <v>127</v>
      </c>
      <c r="E72" s="35">
        <f>ROW()</f>
        <v>72</v>
      </c>
    </row>
    <row r="73" spans="1:5" ht="18" x14ac:dyDescent="0.25">
      <c r="A73" s="23" t="s">
        <v>79</v>
      </c>
      <c r="B73" s="23"/>
      <c r="C73" s="23"/>
      <c r="D73" t="s">
        <v>107</v>
      </c>
      <c r="E73" s="35">
        <f>ROW()</f>
        <v>73</v>
      </c>
    </row>
    <row r="74" spans="1:5" x14ac:dyDescent="0.25">
      <c r="A74" s="24" t="s">
        <v>4</v>
      </c>
      <c r="B74" s="24"/>
      <c r="C74" s="24"/>
      <c r="D74" s="17" t="s">
        <v>107</v>
      </c>
      <c r="E74" s="35">
        <f>ROW()</f>
        <v>74</v>
      </c>
    </row>
    <row r="75" spans="1:5" x14ac:dyDescent="0.25">
      <c r="B75" s="18" t="s">
        <v>7</v>
      </c>
      <c r="C75" s="18" t="s">
        <v>8</v>
      </c>
      <c r="D75" s="18" t="s">
        <v>84</v>
      </c>
      <c r="E75" s="35">
        <f>ROW()</f>
        <v>75</v>
      </c>
    </row>
    <row r="76" spans="1:5" x14ac:dyDescent="0.25">
      <c r="A76">
        <v>1</v>
      </c>
      <c r="B76" t="s">
        <v>203</v>
      </c>
      <c r="C76" t="s">
        <v>119</v>
      </c>
      <c r="D76" t="s">
        <v>120</v>
      </c>
      <c r="E76" s="35">
        <f>ROW()</f>
        <v>76</v>
      </c>
    </row>
    <row r="77" spans="1:5" x14ac:dyDescent="0.25">
      <c r="A77">
        <v>2</v>
      </c>
      <c r="B77" t="s">
        <v>204</v>
      </c>
      <c r="C77" t="s">
        <v>113</v>
      </c>
      <c r="D77" t="s">
        <v>114</v>
      </c>
      <c r="E77" s="35">
        <f>ROW()</f>
        <v>77</v>
      </c>
    </row>
    <row r="78" spans="1:5" x14ac:dyDescent="0.25">
      <c r="A78">
        <v>3</v>
      </c>
      <c r="B78" t="s">
        <v>205</v>
      </c>
      <c r="C78" t="s">
        <v>174</v>
      </c>
      <c r="D78" t="s">
        <v>175</v>
      </c>
      <c r="E78" s="35">
        <f>ROW()</f>
        <v>78</v>
      </c>
    </row>
    <row r="79" spans="1:5" x14ac:dyDescent="0.25">
      <c r="A79">
        <v>4</v>
      </c>
      <c r="B79" t="s">
        <v>206</v>
      </c>
      <c r="C79" t="s">
        <v>207</v>
      </c>
      <c r="D79" t="s">
        <v>208</v>
      </c>
      <c r="E79" s="35">
        <f>ROW()</f>
        <v>79</v>
      </c>
    </row>
    <row r="80" spans="1:5" x14ac:dyDescent="0.25">
      <c r="A80">
        <v>5</v>
      </c>
      <c r="B80" t="s">
        <v>209</v>
      </c>
      <c r="C80" t="s">
        <v>89</v>
      </c>
      <c r="D80" t="s">
        <v>90</v>
      </c>
      <c r="E80" s="35">
        <f>ROW()</f>
        <v>80</v>
      </c>
    </row>
    <row r="81" spans="1:5" x14ac:dyDescent="0.25">
      <c r="A81">
        <v>6</v>
      </c>
      <c r="B81" t="s">
        <v>210</v>
      </c>
      <c r="C81" t="s">
        <v>92</v>
      </c>
      <c r="D81" t="s">
        <v>93</v>
      </c>
      <c r="E81" s="35">
        <f>ROW()</f>
        <v>81</v>
      </c>
    </row>
    <row r="82" spans="1:5" x14ac:dyDescent="0.25">
      <c r="A82">
        <v>7</v>
      </c>
      <c r="B82" t="s">
        <v>211</v>
      </c>
      <c r="C82" t="s">
        <v>105</v>
      </c>
      <c r="D82" t="s">
        <v>106</v>
      </c>
      <c r="E82" s="35">
        <f>ROW()</f>
        <v>82</v>
      </c>
    </row>
    <row r="83" spans="1:5" x14ac:dyDescent="0.25">
      <c r="A83">
        <v>8</v>
      </c>
      <c r="B83" t="s">
        <v>212</v>
      </c>
      <c r="C83" t="s">
        <v>95</v>
      </c>
      <c r="D83" t="s">
        <v>96</v>
      </c>
      <c r="E83" s="35">
        <f>ROW()</f>
        <v>83</v>
      </c>
    </row>
    <row r="84" spans="1:5" x14ac:dyDescent="0.25">
      <c r="A84" s="24" t="s">
        <v>29</v>
      </c>
      <c r="B84" s="24"/>
      <c r="C84" s="24"/>
      <c r="D84" s="17" t="s">
        <v>107</v>
      </c>
      <c r="E84" s="35">
        <f>ROW()</f>
        <v>84</v>
      </c>
    </row>
    <row r="85" spans="1:5" x14ac:dyDescent="0.25">
      <c r="B85" s="18" t="s">
        <v>7</v>
      </c>
      <c r="C85" s="18" t="s">
        <v>8</v>
      </c>
      <c r="D85" s="18" t="s">
        <v>84</v>
      </c>
      <c r="E85" s="35">
        <f>ROW()</f>
        <v>85</v>
      </c>
    </row>
    <row r="86" spans="1:5" x14ac:dyDescent="0.25">
      <c r="A86">
        <v>1</v>
      </c>
      <c r="B86" t="s">
        <v>213</v>
      </c>
      <c r="C86" t="s">
        <v>113</v>
      </c>
      <c r="D86" t="s">
        <v>114</v>
      </c>
      <c r="E86" s="35">
        <f>ROW()</f>
        <v>86</v>
      </c>
    </row>
    <row r="87" spans="1:5" x14ac:dyDescent="0.25">
      <c r="A87">
        <v>2</v>
      </c>
      <c r="B87" t="s">
        <v>214</v>
      </c>
      <c r="C87" t="s">
        <v>215</v>
      </c>
      <c r="D87" t="s">
        <v>216</v>
      </c>
      <c r="E87" s="35">
        <f>ROW()</f>
        <v>87</v>
      </c>
    </row>
    <row r="88" spans="1:5" x14ac:dyDescent="0.25">
      <c r="A88">
        <v>3</v>
      </c>
      <c r="B88" t="s">
        <v>217</v>
      </c>
      <c r="C88" t="s">
        <v>218</v>
      </c>
      <c r="D88" t="s">
        <v>219</v>
      </c>
      <c r="E88" s="35">
        <f>ROW()</f>
        <v>88</v>
      </c>
    </row>
    <row r="89" spans="1:5" x14ac:dyDescent="0.25">
      <c r="A89">
        <v>4</v>
      </c>
      <c r="B89" t="s">
        <v>220</v>
      </c>
      <c r="C89" t="s">
        <v>105</v>
      </c>
      <c r="D89" t="s">
        <v>106</v>
      </c>
      <c r="E89" s="35">
        <f>ROW()</f>
        <v>89</v>
      </c>
    </row>
    <row r="90" spans="1:5" x14ac:dyDescent="0.25">
      <c r="A90">
        <v>5</v>
      </c>
      <c r="B90" t="s">
        <v>221</v>
      </c>
      <c r="C90" t="s">
        <v>129</v>
      </c>
      <c r="D90" t="s">
        <v>130</v>
      </c>
      <c r="E90" s="35">
        <f>ROW()</f>
        <v>90</v>
      </c>
    </row>
    <row r="91" spans="1:5" x14ac:dyDescent="0.25">
      <c r="A91">
        <v>6</v>
      </c>
      <c r="B91" t="s">
        <v>222</v>
      </c>
      <c r="C91" t="s">
        <v>119</v>
      </c>
      <c r="D91" t="s">
        <v>120</v>
      </c>
      <c r="E91" s="35">
        <f>ROW()</f>
        <v>91</v>
      </c>
    </row>
    <row r="92" spans="1:5" x14ac:dyDescent="0.25">
      <c r="A92">
        <v>7</v>
      </c>
      <c r="B92" t="s">
        <v>223</v>
      </c>
      <c r="C92" t="s">
        <v>123</v>
      </c>
      <c r="D92" t="s">
        <v>124</v>
      </c>
      <c r="E92" s="35">
        <f>ROW()</f>
        <v>92</v>
      </c>
    </row>
    <row r="93" spans="1:5" x14ac:dyDescent="0.25">
      <c r="A93">
        <v>8</v>
      </c>
      <c r="B93" t="s">
        <v>224</v>
      </c>
      <c r="C93" t="s">
        <v>159</v>
      </c>
      <c r="D93" t="s">
        <v>160</v>
      </c>
      <c r="E93" s="35">
        <f>ROW()</f>
        <v>93</v>
      </c>
    </row>
    <row r="94" spans="1:5" x14ac:dyDescent="0.25">
      <c r="A94" s="24" t="s">
        <v>48</v>
      </c>
      <c r="B94" s="24"/>
      <c r="C94" s="24"/>
      <c r="D94" s="17" t="s">
        <v>107</v>
      </c>
      <c r="E94" s="35">
        <f>ROW()</f>
        <v>94</v>
      </c>
    </row>
    <row r="95" spans="1:5" x14ac:dyDescent="0.25">
      <c r="B95" s="18" t="s">
        <v>7</v>
      </c>
      <c r="C95" s="18" t="s">
        <v>8</v>
      </c>
      <c r="D95" s="18" t="s">
        <v>84</v>
      </c>
      <c r="E95" s="35">
        <f>ROW()</f>
        <v>95</v>
      </c>
    </row>
    <row r="96" spans="1:5" x14ac:dyDescent="0.25">
      <c r="A96">
        <v>1</v>
      </c>
      <c r="B96" t="s">
        <v>225</v>
      </c>
      <c r="C96" t="s">
        <v>226</v>
      </c>
      <c r="D96" t="s">
        <v>227</v>
      </c>
      <c r="E96" s="35">
        <f>ROW()</f>
        <v>96</v>
      </c>
    </row>
    <row r="97" spans="1:5" x14ac:dyDescent="0.25">
      <c r="A97">
        <v>2</v>
      </c>
      <c r="B97" t="s">
        <v>228</v>
      </c>
      <c r="C97" t="s">
        <v>191</v>
      </c>
      <c r="D97" t="s">
        <v>229</v>
      </c>
      <c r="E97" s="35">
        <f>ROW()</f>
        <v>97</v>
      </c>
    </row>
    <row r="98" spans="1:5" x14ac:dyDescent="0.25">
      <c r="A98">
        <v>3</v>
      </c>
      <c r="B98" t="s">
        <v>230</v>
      </c>
      <c r="C98" t="s">
        <v>133</v>
      </c>
      <c r="D98" t="s">
        <v>134</v>
      </c>
      <c r="E98" s="35">
        <f>ROW()</f>
        <v>98</v>
      </c>
    </row>
    <row r="99" spans="1:5" x14ac:dyDescent="0.25">
      <c r="A99">
        <v>4</v>
      </c>
      <c r="B99" t="s">
        <v>231</v>
      </c>
      <c r="C99" t="s">
        <v>123</v>
      </c>
      <c r="D99" t="s">
        <v>124</v>
      </c>
      <c r="E99" s="35">
        <f>ROW()</f>
        <v>99</v>
      </c>
    </row>
    <row r="100" spans="1:5" x14ac:dyDescent="0.25">
      <c r="A100">
        <v>5</v>
      </c>
      <c r="B100" t="s">
        <v>232</v>
      </c>
      <c r="C100" t="s">
        <v>139</v>
      </c>
      <c r="D100" t="s">
        <v>140</v>
      </c>
      <c r="E100" s="35">
        <f>ROW()</f>
        <v>100</v>
      </c>
    </row>
    <row r="101" spans="1:5" x14ac:dyDescent="0.25">
      <c r="A101">
        <v>6</v>
      </c>
      <c r="B101" t="s">
        <v>233</v>
      </c>
      <c r="C101" t="s">
        <v>181</v>
      </c>
      <c r="D101" t="s">
        <v>182</v>
      </c>
      <c r="E101" s="35">
        <f>ROW()</f>
        <v>101</v>
      </c>
    </row>
    <row r="102" spans="1:5" x14ac:dyDescent="0.25">
      <c r="A102">
        <v>7</v>
      </c>
      <c r="B102" t="s">
        <v>234</v>
      </c>
      <c r="C102" t="s">
        <v>92</v>
      </c>
      <c r="D102" t="s">
        <v>93</v>
      </c>
      <c r="E102" s="35">
        <f>ROW()</f>
        <v>102</v>
      </c>
    </row>
    <row r="103" spans="1:5" x14ac:dyDescent="0.25">
      <c r="A103">
        <v>8</v>
      </c>
      <c r="B103" t="s">
        <v>235</v>
      </c>
      <c r="C103" t="s">
        <v>200</v>
      </c>
      <c r="D103" t="s">
        <v>201</v>
      </c>
      <c r="E103" s="35">
        <f>ROW()</f>
        <v>103</v>
      </c>
    </row>
    <row r="104" spans="1:5" x14ac:dyDescent="0.25">
      <c r="A104" s="24" t="s">
        <v>77</v>
      </c>
      <c r="B104" s="24"/>
      <c r="C104" s="24"/>
      <c r="D104" s="17" t="s">
        <v>107</v>
      </c>
      <c r="E104" s="35">
        <f>ROW()</f>
        <v>104</v>
      </c>
    </row>
    <row r="105" spans="1:5" x14ac:dyDescent="0.25">
      <c r="B105" s="18" t="s">
        <v>7</v>
      </c>
      <c r="C105" s="18" t="s">
        <v>8</v>
      </c>
      <c r="D105" s="18" t="s">
        <v>84</v>
      </c>
      <c r="E105" s="35">
        <f>ROW()</f>
        <v>105</v>
      </c>
    </row>
    <row r="106" spans="1:5" x14ac:dyDescent="0.25">
      <c r="A106">
        <v>1</v>
      </c>
      <c r="B106" t="s">
        <v>236</v>
      </c>
      <c r="C106" t="s">
        <v>109</v>
      </c>
      <c r="D106" t="s">
        <v>110</v>
      </c>
      <c r="E106" s="35">
        <f>ROW()</f>
        <v>106</v>
      </c>
    </row>
    <row r="107" spans="1:5" x14ac:dyDescent="0.25">
      <c r="A107">
        <v>2</v>
      </c>
      <c r="B107" t="s">
        <v>237</v>
      </c>
      <c r="C107" t="s">
        <v>215</v>
      </c>
      <c r="D107" t="s">
        <v>216</v>
      </c>
      <c r="E107" s="35">
        <f>ROW()</f>
        <v>107</v>
      </c>
    </row>
    <row r="108" spans="1:5" x14ac:dyDescent="0.25">
      <c r="A108">
        <v>3</v>
      </c>
      <c r="B108" t="s">
        <v>238</v>
      </c>
      <c r="C108" t="s">
        <v>147</v>
      </c>
      <c r="D108" t="s">
        <v>148</v>
      </c>
      <c r="E108" s="35">
        <f>ROW()</f>
        <v>108</v>
      </c>
    </row>
    <row r="109" spans="1:5" x14ac:dyDescent="0.25">
      <c r="A109">
        <v>4</v>
      </c>
      <c r="B109" t="s">
        <v>239</v>
      </c>
      <c r="C109" t="s">
        <v>92</v>
      </c>
      <c r="D109" t="s">
        <v>93</v>
      </c>
      <c r="E109" s="35">
        <f>ROW()</f>
        <v>109</v>
      </c>
    </row>
    <row r="110" spans="1:5" x14ac:dyDescent="0.25">
      <c r="A110">
        <v>5</v>
      </c>
      <c r="B110" t="s">
        <v>240</v>
      </c>
      <c r="C110" t="s">
        <v>98</v>
      </c>
      <c r="D110" t="s">
        <v>99</v>
      </c>
      <c r="E110" s="35">
        <f>ROW()</f>
        <v>110</v>
      </c>
    </row>
    <row r="111" spans="1:5" x14ac:dyDescent="0.25">
      <c r="A111">
        <v>6</v>
      </c>
      <c r="B111" t="s">
        <v>241</v>
      </c>
      <c r="C111" t="s">
        <v>113</v>
      </c>
      <c r="D111" t="s">
        <v>114</v>
      </c>
      <c r="E111" s="35">
        <f>ROW()</f>
        <v>111</v>
      </c>
    </row>
    <row r="112" spans="1:5" x14ac:dyDescent="0.25">
      <c r="A112">
        <v>7</v>
      </c>
      <c r="B112" t="s">
        <v>242</v>
      </c>
      <c r="C112" t="s">
        <v>195</v>
      </c>
      <c r="D112" t="s">
        <v>196</v>
      </c>
      <c r="E112" s="35">
        <f>ROW()</f>
        <v>112</v>
      </c>
    </row>
    <row r="113" spans="1:5" x14ac:dyDescent="0.25">
      <c r="A113">
        <v>8</v>
      </c>
      <c r="B113" t="s">
        <v>243</v>
      </c>
      <c r="C113" t="s">
        <v>105</v>
      </c>
      <c r="D113" t="s">
        <v>106</v>
      </c>
      <c r="E113" s="35">
        <f>ROW()</f>
        <v>113</v>
      </c>
    </row>
    <row r="114" spans="1:5" x14ac:dyDescent="0.25">
      <c r="A114" s="24" t="s">
        <v>80</v>
      </c>
      <c r="B114" s="24"/>
      <c r="C114" s="24"/>
      <c r="D114" s="17" t="s">
        <v>107</v>
      </c>
      <c r="E114" s="35">
        <f>ROW()</f>
        <v>114</v>
      </c>
    </row>
    <row r="115" spans="1:5" x14ac:dyDescent="0.25">
      <c r="B115" s="18" t="s">
        <v>7</v>
      </c>
      <c r="C115" s="18" t="s">
        <v>8</v>
      </c>
      <c r="D115" s="18" t="s">
        <v>84</v>
      </c>
      <c r="E115" s="35">
        <f>ROW()</f>
        <v>115</v>
      </c>
    </row>
    <row r="116" spans="1:5" x14ac:dyDescent="0.25">
      <c r="A116">
        <v>1</v>
      </c>
      <c r="B116" t="s">
        <v>244</v>
      </c>
      <c r="C116" t="s">
        <v>245</v>
      </c>
      <c r="D116" t="s">
        <v>246</v>
      </c>
      <c r="E116" s="35">
        <f>ROW()</f>
        <v>116</v>
      </c>
    </row>
    <row r="117" spans="1:5" x14ac:dyDescent="0.25">
      <c r="A117">
        <v>2</v>
      </c>
      <c r="B117" t="s">
        <v>247</v>
      </c>
      <c r="C117" t="s">
        <v>191</v>
      </c>
      <c r="D117" t="s">
        <v>248</v>
      </c>
      <c r="E117" s="35">
        <f>ROW()</f>
        <v>117</v>
      </c>
    </row>
    <row r="118" spans="1:5" x14ac:dyDescent="0.25">
      <c r="A118">
        <v>3</v>
      </c>
      <c r="B118" t="s">
        <v>249</v>
      </c>
      <c r="C118" t="s">
        <v>133</v>
      </c>
      <c r="D118" t="s">
        <v>134</v>
      </c>
      <c r="E118" s="35">
        <f>ROW()</f>
        <v>118</v>
      </c>
    </row>
    <row r="119" spans="1:5" x14ac:dyDescent="0.25">
      <c r="A119">
        <v>4</v>
      </c>
      <c r="B119" t="s">
        <v>250</v>
      </c>
      <c r="C119" t="s">
        <v>251</v>
      </c>
      <c r="D119" t="s">
        <v>252</v>
      </c>
      <c r="E119" s="35">
        <f>ROW()</f>
        <v>119</v>
      </c>
    </row>
    <row r="120" spans="1:5" x14ac:dyDescent="0.25">
      <c r="A120">
        <v>5</v>
      </c>
      <c r="B120" t="s">
        <v>253</v>
      </c>
      <c r="C120" t="s">
        <v>129</v>
      </c>
      <c r="D120" t="s">
        <v>130</v>
      </c>
      <c r="E120" s="35">
        <f>ROW()</f>
        <v>120</v>
      </c>
    </row>
    <row r="121" spans="1:5" x14ac:dyDescent="0.25">
      <c r="A121">
        <v>6</v>
      </c>
      <c r="B121" t="s">
        <v>254</v>
      </c>
      <c r="C121" t="s">
        <v>155</v>
      </c>
      <c r="D121" t="s">
        <v>156</v>
      </c>
      <c r="E121" s="35">
        <f>ROW()</f>
        <v>121</v>
      </c>
    </row>
    <row r="122" spans="1:5" x14ac:dyDescent="0.25">
      <c r="A122">
        <v>7</v>
      </c>
      <c r="B122" t="s">
        <v>255</v>
      </c>
      <c r="C122" t="s">
        <v>188</v>
      </c>
      <c r="D122" t="s">
        <v>189</v>
      </c>
      <c r="E122" s="35">
        <f>ROW()</f>
        <v>122</v>
      </c>
    </row>
    <row r="123" spans="1:5" x14ac:dyDescent="0.25">
      <c r="A123">
        <v>8</v>
      </c>
      <c r="B123" t="s">
        <v>256</v>
      </c>
      <c r="C123" t="s">
        <v>200</v>
      </c>
      <c r="D123" t="s">
        <v>201</v>
      </c>
      <c r="E123" s="35">
        <f>ROW()</f>
        <v>123</v>
      </c>
    </row>
    <row r="124" spans="1:5" ht="18" x14ac:dyDescent="0.25">
      <c r="A124" s="22" t="s">
        <v>81</v>
      </c>
      <c r="B124" s="22"/>
      <c r="C124" s="22"/>
      <c r="D124" t="s">
        <v>107</v>
      </c>
      <c r="E124" s="35">
        <f>ROW()</f>
        <v>124</v>
      </c>
    </row>
    <row r="125" spans="1:5" x14ac:dyDescent="0.25">
      <c r="A125" s="21" t="s">
        <v>4</v>
      </c>
      <c r="B125" s="21"/>
      <c r="C125" s="21"/>
      <c r="D125" s="19" t="s">
        <v>107</v>
      </c>
      <c r="E125" s="35">
        <f>ROW()</f>
        <v>125</v>
      </c>
    </row>
    <row r="126" spans="1:5" x14ac:dyDescent="0.25">
      <c r="B126" s="20" t="s">
        <v>7</v>
      </c>
      <c r="C126" s="20" t="s">
        <v>8</v>
      </c>
      <c r="D126" s="20" t="s">
        <v>84</v>
      </c>
      <c r="E126" s="35">
        <f>ROW()</f>
        <v>126</v>
      </c>
    </row>
    <row r="127" spans="1:5" x14ac:dyDescent="0.25">
      <c r="B127" t="s">
        <v>257</v>
      </c>
      <c r="C127" t="s">
        <v>123</v>
      </c>
      <c r="D127" t="s">
        <v>124</v>
      </c>
      <c r="E127" s="35">
        <f>ROW()</f>
        <v>127</v>
      </c>
    </row>
    <row r="128" spans="1:5" x14ac:dyDescent="0.25">
      <c r="B128" t="s">
        <v>258</v>
      </c>
      <c r="C128" t="s">
        <v>119</v>
      </c>
      <c r="D128" t="s">
        <v>120</v>
      </c>
      <c r="E128" s="35">
        <f>ROW()</f>
        <v>128</v>
      </c>
    </row>
    <row r="129" spans="1:5" x14ac:dyDescent="0.25">
      <c r="B129" t="s">
        <v>259</v>
      </c>
      <c r="C129" t="s">
        <v>164</v>
      </c>
      <c r="D129" t="s">
        <v>165</v>
      </c>
      <c r="E129" s="35">
        <f>ROW()</f>
        <v>129</v>
      </c>
    </row>
    <row r="130" spans="1:5" x14ac:dyDescent="0.25">
      <c r="B130" t="s">
        <v>260</v>
      </c>
      <c r="C130" t="s">
        <v>188</v>
      </c>
      <c r="D130" t="s">
        <v>189</v>
      </c>
      <c r="E130" s="35">
        <f>ROW()</f>
        <v>130</v>
      </c>
    </row>
    <row r="131" spans="1:5" x14ac:dyDescent="0.25">
      <c r="B131" t="s">
        <v>261</v>
      </c>
      <c r="C131" t="s">
        <v>147</v>
      </c>
      <c r="D131" t="s">
        <v>148</v>
      </c>
      <c r="E131" s="35">
        <f>ROW()</f>
        <v>131</v>
      </c>
    </row>
    <row r="132" spans="1:5" x14ac:dyDescent="0.25">
      <c r="B132" t="s">
        <v>262</v>
      </c>
      <c r="C132" t="s">
        <v>181</v>
      </c>
      <c r="D132" t="s">
        <v>182</v>
      </c>
      <c r="E132" s="35">
        <f>ROW()</f>
        <v>132</v>
      </c>
    </row>
    <row r="133" spans="1:5" x14ac:dyDescent="0.25">
      <c r="B133" t="s">
        <v>263</v>
      </c>
      <c r="C133" t="s">
        <v>102</v>
      </c>
      <c r="D133" t="s">
        <v>103</v>
      </c>
      <c r="E133" s="35">
        <f>ROW()</f>
        <v>133</v>
      </c>
    </row>
    <row r="134" spans="1:5" x14ac:dyDescent="0.25">
      <c r="B134" t="s">
        <v>264</v>
      </c>
      <c r="C134" t="s">
        <v>185</v>
      </c>
      <c r="D134" t="s">
        <v>186</v>
      </c>
      <c r="E134" s="35">
        <f>ROW()</f>
        <v>134</v>
      </c>
    </row>
    <row r="135" spans="1:5" x14ac:dyDescent="0.25">
      <c r="A135" s="21" t="s">
        <v>29</v>
      </c>
      <c r="B135" s="21"/>
      <c r="C135" s="21"/>
      <c r="D135" s="19" t="s">
        <v>107</v>
      </c>
      <c r="E135" s="35">
        <f>ROW()</f>
        <v>135</v>
      </c>
    </row>
    <row r="136" spans="1:5" x14ac:dyDescent="0.25">
      <c r="B136" s="20" t="s">
        <v>7</v>
      </c>
      <c r="C136" s="20" t="s">
        <v>8</v>
      </c>
      <c r="D136" s="20" t="s">
        <v>84</v>
      </c>
      <c r="E136" s="35">
        <f>ROW()</f>
        <v>136</v>
      </c>
    </row>
    <row r="137" spans="1:5" x14ac:dyDescent="0.25">
      <c r="B137" t="s">
        <v>265</v>
      </c>
      <c r="C137" t="s">
        <v>109</v>
      </c>
      <c r="D137" t="s">
        <v>110</v>
      </c>
      <c r="E137" s="35">
        <f>ROW()</f>
        <v>137</v>
      </c>
    </row>
    <row r="138" spans="1:5" x14ac:dyDescent="0.25">
      <c r="B138" t="s">
        <v>266</v>
      </c>
      <c r="C138" t="s">
        <v>129</v>
      </c>
      <c r="D138" t="s">
        <v>130</v>
      </c>
      <c r="E138" s="35">
        <f>ROW()</f>
        <v>138</v>
      </c>
    </row>
    <row r="139" spans="1:5" x14ac:dyDescent="0.25">
      <c r="B139" t="s">
        <v>267</v>
      </c>
      <c r="C139" t="s">
        <v>268</v>
      </c>
      <c r="D139" t="s">
        <v>269</v>
      </c>
      <c r="E139" s="35">
        <f>ROW()</f>
        <v>139</v>
      </c>
    </row>
    <row r="140" spans="1:5" x14ac:dyDescent="0.25">
      <c r="B140" t="s">
        <v>270</v>
      </c>
      <c r="C140" t="s">
        <v>105</v>
      </c>
      <c r="D140" t="s">
        <v>106</v>
      </c>
      <c r="E140" s="35">
        <f>ROW()</f>
        <v>140</v>
      </c>
    </row>
    <row r="141" spans="1:5" x14ac:dyDescent="0.25">
      <c r="B141" t="s">
        <v>271</v>
      </c>
      <c r="C141" t="s">
        <v>139</v>
      </c>
      <c r="D141" t="s">
        <v>140</v>
      </c>
      <c r="E141" s="35">
        <f>ROW()</f>
        <v>141</v>
      </c>
    </row>
    <row r="142" spans="1:5" x14ac:dyDescent="0.25">
      <c r="B142" t="s">
        <v>272</v>
      </c>
      <c r="C142" t="s">
        <v>89</v>
      </c>
      <c r="D142" t="s">
        <v>90</v>
      </c>
      <c r="E142" s="35">
        <f>ROW()</f>
        <v>142</v>
      </c>
    </row>
    <row r="143" spans="1:5" x14ac:dyDescent="0.25">
      <c r="B143" t="s">
        <v>273</v>
      </c>
      <c r="C143" t="s">
        <v>126</v>
      </c>
      <c r="D143" t="s">
        <v>127</v>
      </c>
      <c r="E143" s="35">
        <f>ROW()</f>
        <v>143</v>
      </c>
    </row>
    <row r="144" spans="1:5" x14ac:dyDescent="0.25">
      <c r="B144" t="s">
        <v>274</v>
      </c>
      <c r="C144" t="s">
        <v>200</v>
      </c>
      <c r="D144" t="s">
        <v>201</v>
      </c>
      <c r="E144" s="35">
        <f>ROW()</f>
        <v>144</v>
      </c>
    </row>
    <row r="145" spans="1:5" x14ac:dyDescent="0.25">
      <c r="A145" s="21" t="s">
        <v>48</v>
      </c>
      <c r="B145" s="21"/>
      <c r="C145" s="21"/>
      <c r="D145" s="19" t="s">
        <v>107</v>
      </c>
      <c r="E145" s="35">
        <f>ROW()</f>
        <v>145</v>
      </c>
    </row>
    <row r="146" spans="1:5" x14ac:dyDescent="0.25">
      <c r="B146" s="20" t="s">
        <v>7</v>
      </c>
      <c r="C146" s="20" t="s">
        <v>8</v>
      </c>
      <c r="D146" s="20" t="s">
        <v>84</v>
      </c>
      <c r="E146" s="35">
        <f>ROW()</f>
        <v>146</v>
      </c>
    </row>
    <row r="147" spans="1:5" x14ac:dyDescent="0.25">
      <c r="B147" t="s">
        <v>275</v>
      </c>
      <c r="C147" t="s">
        <v>245</v>
      </c>
      <c r="D147" t="s">
        <v>246</v>
      </c>
      <c r="E147" s="35">
        <f>ROW()</f>
        <v>147</v>
      </c>
    </row>
    <row r="148" spans="1:5" x14ac:dyDescent="0.25">
      <c r="B148" t="s">
        <v>276</v>
      </c>
      <c r="C148" t="s">
        <v>215</v>
      </c>
      <c r="D148" t="s">
        <v>216</v>
      </c>
      <c r="E148" s="35">
        <f>ROW()</f>
        <v>148</v>
      </c>
    </row>
    <row r="149" spans="1:5" x14ac:dyDescent="0.25">
      <c r="B149" t="s">
        <v>277</v>
      </c>
      <c r="C149" t="s">
        <v>218</v>
      </c>
      <c r="D149" t="s">
        <v>219</v>
      </c>
      <c r="E149" s="35">
        <f>ROW()</f>
        <v>149</v>
      </c>
    </row>
    <row r="150" spans="1:5" x14ac:dyDescent="0.25">
      <c r="B150" t="s">
        <v>278</v>
      </c>
      <c r="C150" t="s">
        <v>116</v>
      </c>
      <c r="D150" t="s">
        <v>117</v>
      </c>
      <c r="E150" s="35">
        <f>ROW()</f>
        <v>150</v>
      </c>
    </row>
    <row r="151" spans="1:5" x14ac:dyDescent="0.25">
      <c r="B151" t="s">
        <v>279</v>
      </c>
      <c r="C151" t="s">
        <v>123</v>
      </c>
      <c r="D151" t="s">
        <v>124</v>
      </c>
      <c r="E151" s="35">
        <f>ROW()</f>
        <v>151</v>
      </c>
    </row>
    <row r="152" spans="1:5" x14ac:dyDescent="0.25">
      <c r="B152" t="s">
        <v>280</v>
      </c>
      <c r="C152" t="s">
        <v>155</v>
      </c>
      <c r="D152" t="s">
        <v>156</v>
      </c>
      <c r="E152" s="35">
        <f>ROW()</f>
        <v>152</v>
      </c>
    </row>
    <row r="153" spans="1:5" x14ac:dyDescent="0.25">
      <c r="B153" t="s">
        <v>281</v>
      </c>
      <c r="C153" t="s">
        <v>185</v>
      </c>
      <c r="D153" t="s">
        <v>186</v>
      </c>
      <c r="E153" s="35">
        <f>ROW()</f>
        <v>153</v>
      </c>
    </row>
    <row r="154" spans="1:5" x14ac:dyDescent="0.25">
      <c r="B154" t="s">
        <v>282</v>
      </c>
      <c r="C154" t="s">
        <v>159</v>
      </c>
      <c r="D154" t="s">
        <v>160</v>
      </c>
      <c r="E154" s="35">
        <f>ROW()</f>
        <v>154</v>
      </c>
    </row>
    <row r="155" spans="1:5" x14ac:dyDescent="0.25">
      <c r="A155" s="21" t="s">
        <v>77</v>
      </c>
      <c r="B155" s="21"/>
      <c r="C155" s="21"/>
      <c r="D155" s="19" t="s">
        <v>107</v>
      </c>
      <c r="E155" s="35">
        <f>ROW()</f>
        <v>155</v>
      </c>
    </row>
    <row r="156" spans="1:5" x14ac:dyDescent="0.25">
      <c r="B156" s="20" t="s">
        <v>7</v>
      </c>
      <c r="C156" s="20" t="s">
        <v>8</v>
      </c>
      <c r="D156" s="20" t="s">
        <v>84</v>
      </c>
      <c r="E156" s="35">
        <f>ROW()</f>
        <v>156</v>
      </c>
    </row>
    <row r="157" spans="1:5" x14ac:dyDescent="0.25">
      <c r="B157" t="s">
        <v>283</v>
      </c>
      <c r="C157" t="s">
        <v>226</v>
      </c>
      <c r="D157" t="s">
        <v>227</v>
      </c>
      <c r="E157" s="35">
        <f>ROW()</f>
        <v>157</v>
      </c>
    </row>
    <row r="158" spans="1:5" x14ac:dyDescent="0.25">
      <c r="B158" t="s">
        <v>284</v>
      </c>
      <c r="C158" t="s">
        <v>191</v>
      </c>
      <c r="D158" t="s">
        <v>229</v>
      </c>
      <c r="E158" s="35">
        <f>ROW()</f>
        <v>158</v>
      </c>
    </row>
    <row r="159" spans="1:5" x14ac:dyDescent="0.25">
      <c r="B159" t="s">
        <v>285</v>
      </c>
      <c r="C159" t="s">
        <v>92</v>
      </c>
      <c r="D159" t="s">
        <v>93</v>
      </c>
      <c r="E159" s="35">
        <f>ROW()</f>
        <v>159</v>
      </c>
    </row>
    <row r="160" spans="1:5" x14ac:dyDescent="0.25">
      <c r="B160" t="s">
        <v>286</v>
      </c>
      <c r="C160" t="s">
        <v>177</v>
      </c>
      <c r="D160" t="s">
        <v>178</v>
      </c>
      <c r="E160" s="35">
        <f>ROW()</f>
        <v>160</v>
      </c>
    </row>
    <row r="161" spans="1:5" x14ac:dyDescent="0.25">
      <c r="B161" t="s">
        <v>287</v>
      </c>
      <c r="C161" t="s">
        <v>195</v>
      </c>
      <c r="D161" t="s">
        <v>196</v>
      </c>
      <c r="E161" s="35">
        <f>ROW()</f>
        <v>161</v>
      </c>
    </row>
    <row r="162" spans="1:5" x14ac:dyDescent="0.25">
      <c r="B162" t="s">
        <v>288</v>
      </c>
      <c r="C162" t="s">
        <v>289</v>
      </c>
      <c r="D162" t="s">
        <v>290</v>
      </c>
      <c r="E162" s="35">
        <f>ROW()</f>
        <v>162</v>
      </c>
    </row>
    <row r="163" spans="1:5" x14ac:dyDescent="0.25">
      <c r="B163" t="s">
        <v>291</v>
      </c>
      <c r="C163" t="s">
        <v>105</v>
      </c>
      <c r="D163" t="s">
        <v>106</v>
      </c>
      <c r="E163" s="35">
        <f>ROW()</f>
        <v>163</v>
      </c>
    </row>
    <row r="164" spans="1:5" x14ac:dyDescent="0.25">
      <c r="B164" t="s">
        <v>292</v>
      </c>
      <c r="C164" t="s">
        <v>126</v>
      </c>
      <c r="D164" t="s">
        <v>127</v>
      </c>
      <c r="E164" s="35">
        <f>ROW()</f>
        <v>164</v>
      </c>
    </row>
    <row r="165" spans="1:5" x14ac:dyDescent="0.25">
      <c r="A165" s="21" t="s">
        <v>80</v>
      </c>
      <c r="B165" s="21"/>
      <c r="C165" s="21"/>
      <c r="D165" s="19" t="s">
        <v>107</v>
      </c>
      <c r="E165" s="35">
        <f>ROW()</f>
        <v>165</v>
      </c>
    </row>
    <row r="166" spans="1:5" x14ac:dyDescent="0.25">
      <c r="B166" s="20" t="s">
        <v>7</v>
      </c>
      <c r="C166" s="20" t="s">
        <v>8</v>
      </c>
      <c r="D166" s="20" t="s">
        <v>84</v>
      </c>
      <c r="E166" s="35">
        <f>ROW()</f>
        <v>166</v>
      </c>
    </row>
    <row r="167" spans="1:5" x14ac:dyDescent="0.25">
      <c r="B167" t="s">
        <v>293</v>
      </c>
      <c r="C167" t="s">
        <v>152</v>
      </c>
      <c r="D167" t="s">
        <v>153</v>
      </c>
      <c r="E167" s="35">
        <f>ROW()</f>
        <v>167</v>
      </c>
    </row>
    <row r="168" spans="1:5" x14ac:dyDescent="0.25">
      <c r="B168" t="s">
        <v>294</v>
      </c>
      <c r="C168" t="s">
        <v>113</v>
      </c>
      <c r="D168" t="s">
        <v>114</v>
      </c>
      <c r="E168" s="35">
        <f>ROW()</f>
        <v>168</v>
      </c>
    </row>
    <row r="169" spans="1:5" x14ac:dyDescent="0.25">
      <c r="B169" t="s">
        <v>295</v>
      </c>
      <c r="C169" t="s">
        <v>133</v>
      </c>
      <c r="D169" t="s">
        <v>134</v>
      </c>
      <c r="E169" s="35">
        <f>ROW()</f>
        <v>169</v>
      </c>
    </row>
    <row r="170" spans="1:5" x14ac:dyDescent="0.25">
      <c r="B170" t="s">
        <v>296</v>
      </c>
      <c r="C170" t="s">
        <v>136</v>
      </c>
      <c r="D170" t="s">
        <v>137</v>
      </c>
      <c r="E170" s="35">
        <f>ROW()</f>
        <v>170</v>
      </c>
    </row>
    <row r="171" spans="1:5" x14ac:dyDescent="0.25">
      <c r="B171" t="s">
        <v>297</v>
      </c>
      <c r="C171" t="s">
        <v>86</v>
      </c>
      <c r="D171" t="s">
        <v>87</v>
      </c>
      <c r="E171" s="35">
        <f>ROW()</f>
        <v>171</v>
      </c>
    </row>
    <row r="172" spans="1:5" x14ac:dyDescent="0.25">
      <c r="B172" t="s">
        <v>298</v>
      </c>
      <c r="C172" t="s">
        <v>155</v>
      </c>
      <c r="D172" t="s">
        <v>156</v>
      </c>
      <c r="E172" s="35">
        <f>ROW()</f>
        <v>172</v>
      </c>
    </row>
    <row r="173" spans="1:5" x14ac:dyDescent="0.25">
      <c r="B173" t="s">
        <v>299</v>
      </c>
      <c r="C173" t="s">
        <v>102</v>
      </c>
      <c r="D173" t="s">
        <v>103</v>
      </c>
      <c r="E173" s="35">
        <f>ROW()</f>
        <v>173</v>
      </c>
    </row>
    <row r="174" spans="1:5" x14ac:dyDescent="0.25">
      <c r="B174" t="s">
        <v>300</v>
      </c>
      <c r="C174" t="s">
        <v>185</v>
      </c>
      <c r="D174" t="s">
        <v>186</v>
      </c>
      <c r="E174" s="35">
        <f>ROW()</f>
        <v>174</v>
      </c>
    </row>
    <row r="175" spans="1:5" x14ac:dyDescent="0.25">
      <c r="A175" s="21" t="s">
        <v>82</v>
      </c>
      <c r="B175" s="21"/>
      <c r="C175" s="21"/>
      <c r="D175" s="19" t="s">
        <v>107</v>
      </c>
      <c r="E175" s="35">
        <f>ROW()</f>
        <v>175</v>
      </c>
    </row>
    <row r="176" spans="1:5" x14ac:dyDescent="0.25">
      <c r="B176" s="20" t="s">
        <v>7</v>
      </c>
      <c r="C176" s="20" t="s">
        <v>8</v>
      </c>
      <c r="D176" s="20" t="s">
        <v>84</v>
      </c>
      <c r="E176" s="35">
        <f>ROW()</f>
        <v>176</v>
      </c>
    </row>
    <row r="177" spans="2:5" x14ac:dyDescent="0.25">
      <c r="B177" t="s">
        <v>301</v>
      </c>
      <c r="C177" t="s">
        <v>195</v>
      </c>
      <c r="D177" t="s">
        <v>196</v>
      </c>
      <c r="E177" s="35">
        <f>ROW()</f>
        <v>177</v>
      </c>
    </row>
    <row r="178" spans="2:5" x14ac:dyDescent="0.25">
      <c r="B178" t="s">
        <v>302</v>
      </c>
      <c r="C178" t="s">
        <v>191</v>
      </c>
      <c r="D178" t="s">
        <v>229</v>
      </c>
      <c r="E178" s="35">
        <f>ROW()</f>
        <v>178</v>
      </c>
    </row>
    <row r="179" spans="2:5" x14ac:dyDescent="0.25">
      <c r="B179" t="s">
        <v>303</v>
      </c>
      <c r="C179" t="s">
        <v>304</v>
      </c>
      <c r="D179" t="s">
        <v>305</v>
      </c>
      <c r="E179" s="35">
        <f>ROW()</f>
        <v>179</v>
      </c>
    </row>
    <row r="180" spans="2:5" x14ac:dyDescent="0.25">
      <c r="B180" t="s">
        <v>306</v>
      </c>
      <c r="C180" t="s">
        <v>177</v>
      </c>
      <c r="D180" t="s">
        <v>178</v>
      </c>
      <c r="E180" s="35">
        <f>ROW()</f>
        <v>180</v>
      </c>
    </row>
    <row r="181" spans="2:5" x14ac:dyDescent="0.25">
      <c r="B181" t="s">
        <v>307</v>
      </c>
      <c r="C181" t="s">
        <v>129</v>
      </c>
      <c r="D181" t="s">
        <v>130</v>
      </c>
      <c r="E181" s="35">
        <f>ROW()</f>
        <v>181</v>
      </c>
    </row>
    <row r="182" spans="2:5" x14ac:dyDescent="0.25">
      <c r="B182" t="s">
        <v>308</v>
      </c>
      <c r="C182" t="s">
        <v>92</v>
      </c>
      <c r="D182" t="s">
        <v>93</v>
      </c>
      <c r="E182" s="35">
        <f>ROW()</f>
        <v>182</v>
      </c>
    </row>
    <row r="183" spans="2:5" x14ac:dyDescent="0.25">
      <c r="B183" t="s">
        <v>309</v>
      </c>
      <c r="C183" t="s">
        <v>200</v>
      </c>
      <c r="D183" t="s">
        <v>201</v>
      </c>
      <c r="E183" s="35">
        <f>ROW()</f>
        <v>183</v>
      </c>
    </row>
    <row r="184" spans="2:5" x14ac:dyDescent="0.25">
      <c r="B184" t="s">
        <v>310</v>
      </c>
      <c r="C184" t="s">
        <v>126</v>
      </c>
      <c r="D184" t="s">
        <v>127</v>
      </c>
      <c r="E184" s="35">
        <f>ROW()</f>
        <v>184</v>
      </c>
    </row>
  </sheetData>
  <mergeCells count="58">
    <mergeCell ref="A1:C1"/>
    <mergeCell ref="H1:J1"/>
    <mergeCell ref="A2:C2"/>
    <mergeCell ref="H2:J2"/>
    <mergeCell ref="A12:C12"/>
    <mergeCell ref="G12:G13"/>
    <mergeCell ref="G3:G4"/>
    <mergeCell ref="G5:G6"/>
    <mergeCell ref="G7:G8"/>
    <mergeCell ref="G14:G15"/>
    <mergeCell ref="G16:G17"/>
    <mergeCell ref="G18:G19"/>
    <mergeCell ref="H20:J20"/>
    <mergeCell ref="G9:G10"/>
    <mergeCell ref="H11:J11"/>
    <mergeCell ref="G34:G35"/>
    <mergeCell ref="G21:G22"/>
    <mergeCell ref="A22:C22"/>
    <mergeCell ref="G23:G24"/>
    <mergeCell ref="G25:G26"/>
    <mergeCell ref="G27:G28"/>
    <mergeCell ref="H29:J29"/>
    <mergeCell ref="G30:G31"/>
    <mergeCell ref="A32:C32"/>
    <mergeCell ref="G32:G33"/>
    <mergeCell ref="A33:C33"/>
    <mergeCell ref="A53:C53"/>
    <mergeCell ref="G36:G37"/>
    <mergeCell ref="H38:J38"/>
    <mergeCell ref="G39:G40"/>
    <mergeCell ref="G41:G42"/>
    <mergeCell ref="A43:C43"/>
    <mergeCell ref="G43:G44"/>
    <mergeCell ref="G45:G46"/>
    <mergeCell ref="H47:J47"/>
    <mergeCell ref="G48:G49"/>
    <mergeCell ref="G50:G51"/>
    <mergeCell ref="G52:G53"/>
    <mergeCell ref="A114:C114"/>
    <mergeCell ref="G54:G55"/>
    <mergeCell ref="H56:J56"/>
    <mergeCell ref="G57:G58"/>
    <mergeCell ref="G59:G60"/>
    <mergeCell ref="G61:G62"/>
    <mergeCell ref="A63:C63"/>
    <mergeCell ref="G63:G64"/>
    <mergeCell ref="A73:C73"/>
    <mergeCell ref="A74:C74"/>
    <mergeCell ref="A84:C84"/>
    <mergeCell ref="A94:C94"/>
    <mergeCell ref="A104:C104"/>
    <mergeCell ref="A175:C175"/>
    <mergeCell ref="A124:C124"/>
    <mergeCell ref="A125:C125"/>
    <mergeCell ref="A135:C135"/>
    <mergeCell ref="A145:C145"/>
    <mergeCell ref="A155:C155"/>
    <mergeCell ref="A165:C165"/>
  </mergeCells>
  <conditionalFormatting sqref="A2">
    <cfRule type="cellIs" dxfId="21" priority="34" operator="equal">
      <formula>"Exempt -  - (01380400)"</formula>
    </cfRule>
  </conditionalFormatting>
  <conditionalFormatting sqref="A12">
    <cfRule type="cellIs" dxfId="20" priority="33" operator="equal">
      <formula>"Exempt -  - (01380400)"</formula>
    </cfRule>
  </conditionalFormatting>
  <conditionalFormatting sqref="A22">
    <cfRule type="cellIs" dxfId="19" priority="32" operator="equal">
      <formula>"Exempt -  - (01380400)"</formula>
    </cfRule>
  </conditionalFormatting>
  <conditionalFormatting sqref="A33">
    <cfRule type="cellIs" dxfId="18" priority="30" operator="equal">
      <formula>"Exempt -  - (01380400)"</formula>
    </cfRule>
  </conditionalFormatting>
  <conditionalFormatting sqref="A43">
    <cfRule type="cellIs" dxfId="17" priority="23" operator="equal">
      <formula>"Exempt -  - (01380400)"</formula>
    </cfRule>
  </conditionalFormatting>
  <conditionalFormatting sqref="A53">
    <cfRule type="cellIs" dxfId="16" priority="22" operator="equal">
      <formula>"Exempt -  - (01380400)"</formula>
    </cfRule>
  </conditionalFormatting>
  <conditionalFormatting sqref="A63">
    <cfRule type="cellIs" dxfId="15" priority="21" operator="equal">
      <formula>"Exempt -  - (01380400)"</formula>
    </cfRule>
  </conditionalFormatting>
  <conditionalFormatting sqref="A74">
    <cfRule type="cellIs" dxfId="14" priority="29" operator="equal">
      <formula>"Exempt -  - (01380400)"</formula>
    </cfRule>
  </conditionalFormatting>
  <conditionalFormatting sqref="A84">
    <cfRule type="cellIs" dxfId="13" priority="20" operator="equal">
      <formula>"Exempt -  - (01380400)"</formula>
    </cfRule>
  </conditionalFormatting>
  <conditionalFormatting sqref="A94">
    <cfRule type="cellIs" dxfId="12" priority="19" operator="equal">
      <formula>"Exempt -  - (01380400)"</formula>
    </cfRule>
  </conditionalFormatting>
  <conditionalFormatting sqref="A104">
    <cfRule type="cellIs" dxfId="11" priority="18" operator="equal">
      <formula>"Exempt -  - (01380400)"</formula>
    </cfRule>
  </conditionalFormatting>
  <conditionalFormatting sqref="A114">
    <cfRule type="cellIs" dxfId="10" priority="17" operator="equal">
      <formula>"Exempt -  - (01380400)"</formula>
    </cfRule>
  </conditionalFormatting>
  <conditionalFormatting sqref="A125">
    <cfRule type="cellIs" dxfId="9" priority="26" operator="equal">
      <formula>"Exempt -  - (01380400)"</formula>
    </cfRule>
  </conditionalFormatting>
  <conditionalFormatting sqref="A135">
    <cfRule type="cellIs" dxfId="8" priority="16" operator="equal">
      <formula>"Exempt -  - (01380400)"</formula>
    </cfRule>
  </conditionalFormatting>
  <conditionalFormatting sqref="A145">
    <cfRule type="cellIs" dxfId="7" priority="15" operator="equal">
      <formula>"Exempt -  - (01380400)"</formula>
    </cfRule>
  </conditionalFormatting>
  <conditionalFormatting sqref="A155">
    <cfRule type="cellIs" dxfId="6" priority="14" operator="equal">
      <formula>"Exempt -  - (01380400)"</formula>
    </cfRule>
  </conditionalFormatting>
  <conditionalFormatting sqref="A165">
    <cfRule type="cellIs" dxfId="5" priority="13" operator="equal">
      <formula>"Exempt -  - (01380400)"</formula>
    </cfRule>
  </conditionalFormatting>
  <conditionalFormatting sqref="A175">
    <cfRule type="cellIs" dxfId="4" priority="12" operator="equal">
      <formula>"Exempt -  - (01380400)"</formula>
    </cfRule>
  </conditionalFormatting>
  <conditionalFormatting sqref="A1:C1">
    <cfRule type="cellIs" dxfId="3" priority="35" operator="equal">
      <formula>"Exempt -  - (01380400)"</formula>
    </cfRule>
  </conditionalFormatting>
  <conditionalFormatting sqref="A32:C32">
    <cfRule type="cellIs" dxfId="2" priority="31" operator="equal">
      <formula>"Exempt -  - (01380400)"</formula>
    </cfRule>
  </conditionalFormatting>
  <conditionalFormatting sqref="A73:C73">
    <cfRule type="cellIs" dxfId="1" priority="28" operator="equal">
      <formula>"Exempt -  - (01380400)"</formula>
    </cfRule>
  </conditionalFormatting>
  <conditionalFormatting sqref="A124:C124">
    <cfRule type="cellIs" dxfId="0" priority="27" operator="equal">
      <formula>"Exempt -  - (01380400)"</formula>
    </cfRule>
  </conditionalFormatting>
  <dataValidations count="1">
    <dataValidation type="list" allowBlank="1" showInputMessage="1" showErrorMessage="1" sqref="H1:J1" xr:uid="{FCEE507A-BEC3-4F83-BA16-3122FECE4A7E}">
      <formula1>IF($D$1="Phase 1",PoulesPRD3,Poules)</formula1>
    </dataValidation>
  </dataValidations>
  <pageMargins left="0.70866141732283472" right="0.70866141732283472" top="0.74803149606299213" bottom="0.74803149606299213" header="0.31496062992125984" footer="0.31496062992125984"/>
  <pageSetup paperSize="9" scale="73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Feuil1</vt:lpstr>
      <vt:lpstr>PoulesPRàD3</vt:lpstr>
      <vt:lpstr>PoulesPRD3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Cyril RIVIER</dc:creator>
  <cp:lastModifiedBy>Cyril RIVIER</cp:lastModifiedBy>
  <cp:lastPrinted>2026-08-15T12:09:03Z</cp:lastPrinted>
  <dcterms:created xsi:type="dcterms:W3CDTF">2026-08-15T09:20:38Z</dcterms:created>
  <dcterms:modified xsi:type="dcterms:W3CDTF">2026-08-15T16:24:44Z</dcterms:modified>
</cp:coreProperties>
</file>